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tabRatio="749" activeTab="0"/>
  </bookViews>
  <sheets>
    <sheet name="Zał.3" sheetId="1" r:id="rId1"/>
    <sheet name="Zał.9" sheetId="2" r:id="rId2"/>
  </sheets>
  <definedNames>
    <definedName name="_xlnm.Print_Area" localSheetId="0">'Zał.3'!$B$2:$F$141</definedName>
  </definedNames>
  <calcPr fullCalcOnLoad="1"/>
</workbook>
</file>

<file path=xl/sharedStrings.xml><?xml version="1.0" encoding="utf-8"?>
<sst xmlns="http://schemas.openxmlformats.org/spreadsheetml/2006/main" count="256" uniqueCount="179">
  <si>
    <t>Rozdz.92604 Instytucje kultury fizycznej</t>
  </si>
  <si>
    <t>jednostki pomocnicz - 20 000 zł</t>
  </si>
  <si>
    <t>Zakup boksów ruchomych dla  Zabrzega</t>
  </si>
  <si>
    <t>Dobudowa oświetlenia na bocznych ulicach Korfantego</t>
  </si>
  <si>
    <t xml:space="preserve">Budowa obiektu sportowego – budowa otwartego kompleksu rekreacyjno – sportowego w Bronowie
</t>
  </si>
  <si>
    <t>Termomodernizacja budynku OSP Ligota</t>
  </si>
  <si>
    <t xml:space="preserve">Budowa sali gimnastycznej przy SP Nr 2 przy ul. Węglowej w Czechowicach – Diedzicach 
</t>
  </si>
  <si>
    <t>przetarg</t>
  </si>
  <si>
    <t xml:space="preserve"> zgodnie z opracowanym projektem</t>
  </si>
  <si>
    <t>Zmiana sposobu użytkowania poddasza w SP Nr 2 przy ul. Węglowej w Czechowicach - Dziedzicach wraz z wykonaniem termomodernizacji budynku szkoły</t>
  </si>
  <si>
    <t>2010-2012</t>
  </si>
  <si>
    <t xml:space="preserve">
 audyt i projekt </t>
  </si>
  <si>
    <t>Rozdz. 90095 Pozostała działalność</t>
  </si>
  <si>
    <t>Gminny plac zabaw w Zabrzegu</t>
  </si>
  <si>
    <t>Rozdz. 92601 Obiekty sportowe</t>
  </si>
  <si>
    <t>refundacja za 2009r. 584 447 zł, dotacja RPO WŚL 3 465 489 zł (2010r.), łącznie 2010r. - 4 049 936 zł, dotacja RPO WŚL  608 421 zł (2011r.)</t>
  </si>
  <si>
    <t xml:space="preserve">Rekultywacja składowiska odpadów </t>
  </si>
  <si>
    <t>2008-2011</t>
  </si>
  <si>
    <t>Rady Miejskiej w Czechowicach-Dziedzicach</t>
  </si>
  <si>
    <t>Dział 600 Transport i łączność</t>
  </si>
  <si>
    <t>Dział 750 Administracja publiczna</t>
  </si>
  <si>
    <t>Dział 801 Oświata i wychowanie</t>
  </si>
  <si>
    <t>Dział 852 Pomoc społeczna</t>
  </si>
  <si>
    <t>Dział 926 Kultura fizyczna i sport</t>
  </si>
  <si>
    <t>Przewodniczący Rady Miejskiej</t>
  </si>
  <si>
    <t>L.p.</t>
  </si>
  <si>
    <t>Urząd Miejski</t>
  </si>
  <si>
    <t>AZK</t>
  </si>
  <si>
    <t>Plan na 2010r.</t>
  </si>
  <si>
    <t>PKM</t>
  </si>
  <si>
    <t>Budowa Miejskiej Sieci Teleinformatycznej w Gminie Czechowice-Dziedzice</t>
  </si>
  <si>
    <t>RAZEM:</t>
  </si>
  <si>
    <t>WYKAZ WYDATKÓW MAJĄTKOWYCH DO BUDŻETU NA ROK 2010</t>
  </si>
  <si>
    <t>Dział, rozdział, nazwa zadania</t>
  </si>
  <si>
    <t>Zakres rzeczowy</t>
  </si>
  <si>
    <t>Okres realizacji</t>
  </si>
  <si>
    <t>Rozdz.60004 Lokalny transport zbiorowy</t>
  </si>
  <si>
    <t>dotacja</t>
  </si>
  <si>
    <t>WPI</t>
  </si>
  <si>
    <t>Rozdz. 60014 Drogi publiczne powiatowe</t>
  </si>
  <si>
    <t>Budowa chodnika w ciągu ul. Bronowskiej</t>
  </si>
  <si>
    <t>odc.do skrzyżowania z ul. Zabrzeską/ dotacja</t>
  </si>
  <si>
    <t>dotacja, jednostki pomocnicze</t>
  </si>
  <si>
    <t>Rozdz.60016 Drogi publiczne gminne</t>
  </si>
  <si>
    <t>Przebudowa ul. Klasztornej</t>
  </si>
  <si>
    <t>Przebudowa ul. Kolejowej - projekt</t>
  </si>
  <si>
    <t>75 mb/ jednostki pomocnicze</t>
  </si>
  <si>
    <t>Budowa odwodnienia ul. Wodnej - projekt</t>
  </si>
  <si>
    <t>jednostki pomocnicze</t>
  </si>
  <si>
    <t xml:space="preserve">Wykonanie projektu budowlano – wykonawczego przebudowy skrzyżowania DK -1 z ulicami Lipowską i Świerkowicką </t>
  </si>
  <si>
    <t>Dział 700 Gospodarka mieszkaniowa</t>
  </si>
  <si>
    <t>Rozdz. 70004 Różne jednostki obsługi gospodarki mieszkaniowej</t>
  </si>
  <si>
    <t>Budowa dźwigu osobowego w budynku przy ul. Miliardowickiej</t>
  </si>
  <si>
    <t>Dział 710 Działalność usługowa</t>
  </si>
  <si>
    <t>Regulacje stanów prawnych gruntów zajętych na cele publiczne wg podjętych uchwał</t>
  </si>
  <si>
    <t>Rozdz.75023 Urzędy gmin (miast i miast na prawach powiatu)</t>
  </si>
  <si>
    <t>Zakup sprzętu komputerowego</t>
  </si>
  <si>
    <t>Rozdz.75412 Ochotnicze straże pożarne</t>
  </si>
  <si>
    <t>Rozbudowa budynku OSP przy ul. Barlickiego</t>
  </si>
  <si>
    <t>Rozdz.80101 Szkoły podstawowe</t>
  </si>
  <si>
    <t>Budowa chodnika wokół SP Nr 5</t>
  </si>
  <si>
    <t>Zakup maszyny do mycia sali gimnastycznej w SP Nr 2 Ligota</t>
  </si>
  <si>
    <t>Rozdz. 80104 Przedszkola</t>
  </si>
  <si>
    <t>Zakup kuchni gazowej 6 palnikowej do PP Ligota</t>
  </si>
  <si>
    <t>Rozdz. 80110 Gimnazja</t>
  </si>
  <si>
    <t>Rozdz. 80148 Stołówki szkolne</t>
  </si>
  <si>
    <t>Zakup kotła warzelnego do GP Nr 1</t>
  </si>
  <si>
    <t>Zakup zmywarko - wyparzacza do GP Nr1</t>
  </si>
  <si>
    <t>Rozdz.85202 Domy pomocy społecznej</t>
  </si>
  <si>
    <t>Budowa domu spokojnej starości "Złota Jesień"</t>
  </si>
  <si>
    <t>Zwiększenie udziałów w PIM</t>
  </si>
  <si>
    <t>Rozdz.90002 Gospodarka odpadami</t>
  </si>
  <si>
    <t>Zagospodarowanie terenu przy Osiedlu Północ w Czechowicach - Dziedzicach</t>
  </si>
  <si>
    <t>Rozdz.90015 Oświetlenie ulic, placów i dróg</t>
  </si>
  <si>
    <t>Oświetlenie ul. Przejściowej (projekt, realizacja)</t>
  </si>
  <si>
    <t>Budowa oświetlenia ul. Wodnej</t>
  </si>
  <si>
    <t>Dobudowa oświetlenia ul. Szymanowskiego</t>
  </si>
  <si>
    <t>Budowa oświetlenia odcinka ul. Wąskiej (projekt i realizacja)</t>
  </si>
  <si>
    <t>Projekt oświetlenia ul. Krętej od skrzyżowania z ul. Lipowską do transformatora (wzdłuż DK-1)</t>
  </si>
  <si>
    <t>Wykonanie projektu oświetlenia na ul.Lipowskiej za DK-1</t>
  </si>
  <si>
    <t>Wykonanie oświetlenia na ul. Brzeziny wg projektu</t>
  </si>
  <si>
    <t>Dobudowa oświetlenia ul. Stromej</t>
  </si>
  <si>
    <t>Wykonanie oświetlenia na ul. Mazańcowickiej wg projektu</t>
  </si>
  <si>
    <t>Dobudowa oświetlenia na ul. Kościelnej</t>
  </si>
  <si>
    <t>Budowa oświetlenia ul. Zarzecznej</t>
  </si>
  <si>
    <t>Budowa budynku Miejskiej Biblioteki Publicznej przy ul.Niepodległości w Czechowicach-Dziedzicach</t>
  </si>
  <si>
    <t xml:space="preserve"> WIELOLETNIE PLANY INWESTYCYJNE GMINY CZECHOWICE-DZIEDZICE </t>
  </si>
  <si>
    <t>Nazwa zadania</t>
  </si>
  <si>
    <t>Jednostka realizująca program</t>
  </si>
  <si>
    <t>Ogółem wartość zadania</t>
  </si>
  <si>
    <t>Wartość zadania zrealizowa-nego w latach poprzednich</t>
  </si>
  <si>
    <t>Wartość zadania do realizacji</t>
  </si>
  <si>
    <t>Uwagi</t>
  </si>
  <si>
    <t>wartość zadania</t>
  </si>
  <si>
    <t>środki budżetowe</t>
  </si>
  <si>
    <t>środki budżet.</t>
  </si>
  <si>
    <t>2009-2011</t>
  </si>
  <si>
    <t>2009-2010</t>
  </si>
  <si>
    <t>Budowa sali gimnastycznej w SP Nr 3 w Ligocie,</t>
  </si>
  <si>
    <t>2008-2010</t>
  </si>
  <si>
    <t xml:space="preserve"> dotacja RPO WŚL 509 662 zł (2010r.)</t>
  </si>
  <si>
    <t>2009-2012</t>
  </si>
  <si>
    <t>2010-2011</t>
  </si>
  <si>
    <t>2009-2013</t>
  </si>
  <si>
    <t>2 225 000 w 2013r.</t>
  </si>
  <si>
    <t>Ogółem środki budżetowe</t>
  </si>
  <si>
    <t xml:space="preserve">       mgr Marek Kwaśny</t>
  </si>
  <si>
    <t xml:space="preserve">dotacja  3 510 359 zł (2011r.) "Biblioteka+" , dotacja   3 579 674 zł (2012) "Bibliotka +", realizacja w 2013r (5 992 875 zł w tym:1 797 863 zł - śr wł., 4 195 012zł - dotacja "Biblioteka +") </t>
  </si>
  <si>
    <t>2006-2013</t>
  </si>
  <si>
    <t>Budowa chodnika przy ul. Waryńskiego</t>
  </si>
  <si>
    <t>dotacja, jednostki pomocnicze - 4000 zł</t>
  </si>
  <si>
    <t xml:space="preserve">Projekt przebudowy ul. Zabiele </t>
  </si>
  <si>
    <t xml:space="preserve">Projekt przebudowy ul. Bory i części ul. Koło od mostu na rzece Wapienica do ul. Bory  
</t>
  </si>
  <si>
    <t xml:space="preserve">
(dotacja RPO WŚL 2010r.- 1 299 222 zł, dotacja RPO WŚL 2011r. - 882 294 zł  </t>
  </si>
  <si>
    <t>dotacja RPOW 2011- 430 327 zł</t>
  </si>
  <si>
    <t xml:space="preserve">Rekultywacja składowiska odpadów  </t>
  </si>
  <si>
    <t>do uchwały budżetowej Nr XL/366/10</t>
  </si>
  <si>
    <t xml:space="preserve">z dnia 19 stycznia 2010 r.        </t>
  </si>
  <si>
    <t xml:space="preserve">Budowa sali gimnastycznej przy SP Nr 2 przy ul. Węglowej w Czechowicach-Diedzicach </t>
  </si>
  <si>
    <t>Rozbudowa budynku OSP przy ul. Barlickiego</t>
  </si>
  <si>
    <t>Budowa dźwigu osobowego w budynku przy ul. Miliardowickiej</t>
  </si>
  <si>
    <t>Budowa domu spokojnej starości  "Złota Jesień"</t>
  </si>
  <si>
    <t>Nowoczesna komunikacja w Czechowicach-Dziedzicach- zakup autobusów oraz wdrożenie systemu zarządzania flotą</t>
  </si>
  <si>
    <t>z dnia 19 stycznia 2010 r.</t>
  </si>
  <si>
    <t>Nowoczesna komunikacja w Czechowicach-Dziedzicach - zakup autobusów oraz wdrożenie systemu zarządzania flotą</t>
  </si>
  <si>
    <t>Budowa chodnika w ciągu ul. Bielskiej, budowa chodnika w ciągu ul. Zamkowej, projekt i budowa chodnika w ciagu ul. Węglowej</t>
  </si>
  <si>
    <t>Projekt budowy ronda na skrzyżowaniu ul. Niepodległości z ul. Mickiewicza i Kołłątaja</t>
  </si>
  <si>
    <t xml:space="preserve">Nakładka asfaltowa na końcowym odcinku ul. Dożynkowej </t>
  </si>
  <si>
    <t xml:space="preserve">Projekt przebudowy ul. Cichej, od ul. Lipowskiej do DK-1  </t>
  </si>
  <si>
    <t>Rozdz.71014 Opracowania geodezyjne i kartograficzne</t>
  </si>
  <si>
    <t xml:space="preserve">Budowa Miejskiej Sieci Teleinformatycznej w Gminie Czechowice-Dziedzice
</t>
  </si>
  <si>
    <t>Dział 754 Bezpieczeństwo publiczne i ochrona przeciwpożarowa</t>
  </si>
  <si>
    <t>Budowa sali gimnastycznej w SP Nr 3 w Ligocie</t>
  </si>
  <si>
    <t xml:space="preserve">Zmiana sposobu użytkowania poddasza w SP Nr 2 przy ul. Węglowej w Czechowicach-Dziedzicach wraz z wykonaniem termomodernizacji budynku szkoły
</t>
  </si>
  <si>
    <t xml:space="preserve">Termomodernizacja budynku Przedszkola Nr 11 w Czechowicach-Dziedzicach
</t>
  </si>
  <si>
    <t>Zakup tablicy interaktywnej dla GP Nr1</t>
  </si>
  <si>
    <t xml:space="preserve"> Termomodernizacja budynku sali gimnastycznej w GP Nr 1 w Czechowicach-Dziedziach - realizacja
</t>
  </si>
  <si>
    <t>Zakup centralki elektronicznej z oprzyrządowaniem</t>
  </si>
  <si>
    <t>Dział 900 Gospodarka komunalna i ochrona środowiska</t>
  </si>
  <si>
    <t>Rozdz.90001 Gospodarka ściekowa i ochrona wód</t>
  </si>
  <si>
    <t>Opracowanie techniczno - prawne wraz z inwentaryzacją stanu oraz bilansu wód deszczowych w Gminie</t>
  </si>
  <si>
    <t>Rozdz.90004 Utrzymanie zieleni w miastach i gminach</t>
  </si>
  <si>
    <t>Zagospodarowanie terenu przy Osiedlu Północ w Czechowicach-Dziedzicach</t>
  </si>
  <si>
    <t>Budowa oświetlenia odcinka ul. Świerkowickiej i ul. Wrzosowej (projekt i realizacja)</t>
  </si>
  <si>
    <t>Budowa oświetlenia ul. Chabrowej (projekt i realizacja)</t>
  </si>
  <si>
    <t>Budowa oświetlenia ul. Płaskiej (projekt i realizacja)</t>
  </si>
  <si>
    <t xml:space="preserve">Orlik 2012- budowa kompleksu boisk sportowych w Czechowicach-Dziedzicach
</t>
  </si>
  <si>
    <t>dotacja, jednostki pomocnicze         -79 140 zł</t>
  </si>
  <si>
    <t>dotacja, jednostki pomocnicze         -33 800 zł</t>
  </si>
  <si>
    <t xml:space="preserve">Utworzenie szkolnego placu zabaw w SP Nr 2 w Ligocie
</t>
  </si>
  <si>
    <t xml:space="preserve">Utworzenie szkolnego placu zabaw w Zespole Szkół w Zabrzegu
</t>
  </si>
  <si>
    <t xml:space="preserve">Projekt budowlany na przebudowę drogi powiatowej 4426S Landek – Ligota –Mazańcowice-Stare Bielsko (wraz z rondem)
</t>
  </si>
  <si>
    <t xml:space="preserve">Projekt budowlany drogi powiatowej 4454S – ul. Traugutta w Czechowicach – Dziedzicach wraz z przebudową skrzyżowania z ul. Drzymały i ul. Narutowicza na rondo
</t>
  </si>
  <si>
    <t>Projekt budowlany na budowę chodnika w ciągu drogi powiatowej 4116S – ul. Legionów</t>
  </si>
  <si>
    <t>Projekt budowlany i budowa chodnika w ciągu ul. Miliardowickiej</t>
  </si>
  <si>
    <t>Budowa chodnika w ciągu drogi powiatowej 4428S ul. Ligocka i ul. Czechowicka w miejscowości Ligota</t>
  </si>
  <si>
    <t>Dobudowa oświetlenia ul. Jeżynowej</t>
  </si>
  <si>
    <t>Przebudowa ul Zabiele na odcinku 250m od ul. Bestwińskiej</t>
  </si>
  <si>
    <t xml:space="preserve">Modernizacja drogi gminnej 350290S ul. Niska w Sołectwie Ligota 
</t>
  </si>
  <si>
    <t xml:space="preserve">Modernizacja drogi gminnej 3502260S ul. Woźniacka w Sołectwie Bronów </t>
  </si>
  <si>
    <t>Zakup nagłośnienia do sali gimnastycznej w ZS w Ligocie</t>
  </si>
  <si>
    <t>Monitoring i alarm w sali sportowej w GP Nr 2 Cz-Dz</t>
  </si>
  <si>
    <t>Monitoring i alarm w sali sportowej w GP Nr 3 Cz-Dz</t>
  </si>
  <si>
    <t>Zakup kosiarki – traktora do GP Nr 1 Cz-Dz</t>
  </si>
  <si>
    <t xml:space="preserve">projekt, realizacja i nadzór inwestorski </t>
  </si>
  <si>
    <t>Modernizacja i przebudowa istniejącego boiska do piłki plażowej w celu wydzielenia drugiego boiska</t>
  </si>
  <si>
    <t xml:space="preserve">Dotacja dla OSP Dziedzice na zakup sprzętu nagłaśniającego
</t>
  </si>
  <si>
    <t xml:space="preserve">Dotacja dla OSP Bronów na zakup samochodu bojowego </t>
  </si>
  <si>
    <t xml:space="preserve">         mgr Marek Kwaśny</t>
  </si>
  <si>
    <t xml:space="preserve">dotacja 67 150 zł (2011) dotacja 3 208 280 zł (2012), realizacja w 2013r.(wartość zadania 3 264 625 zł, w tym dotacja 2 274 534 zł, śr własne 990 091 zł) </t>
  </si>
  <si>
    <t>Rozbudowa budynku Zespołu Szkół w Zabrzegu- projekt</t>
  </si>
  <si>
    <t xml:space="preserve">Zakup oprogramowania </t>
  </si>
  <si>
    <t>Zakup agregatu prądotwórczego - OSP Dziedzice</t>
  </si>
  <si>
    <t>Załącznik Nr 3- po zmianach</t>
  </si>
  <si>
    <t>Załącznik Nr 9 - po zmianach</t>
  </si>
  <si>
    <t xml:space="preserve">dotacja z FRKF w 2010r.- 200 000 zł, dotacja w 2011r.- 400 000 zł </t>
  </si>
  <si>
    <t>rozdz. 75416 Straż Miejska</t>
  </si>
  <si>
    <t xml:space="preserve">Rozbudowa systemu monitoringu dla potrzeb parku miejskiego na osiedlu „Północ” 
</t>
  </si>
  <si>
    <t>Projekt przebudowy ul. Przebiśniegów, Storczyków i Hiacyntów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</si>
</sst>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#,##0\ &quot;zł&quot;"/>
    <numFmt numFmtId="168" formatCode="#,##0.00\ &quot;zł&quot;"/>
    <numFmt numFmtId="169" formatCode="#,##0_ ;[Red]\-#,##0\ "/>
    <numFmt numFmtId="170" formatCode="[$-415]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7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3" fontId="2" fillId="0" borderId="10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vertical="center" wrapText="1"/>
      <protection locked="0"/>
    </xf>
    <xf numFmtId="3" fontId="1" fillId="0" borderId="12" xfId="0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3" fontId="2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/>
    </xf>
    <xf numFmtId="0" fontId="3" fillId="20" borderId="13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3" fillId="20" borderId="12" xfId="0" applyFont="1" applyFill="1" applyBorder="1" applyAlignment="1">
      <alignment/>
    </xf>
    <xf numFmtId="0" fontId="3" fillId="20" borderId="12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wrapText="1"/>
    </xf>
    <xf numFmtId="0" fontId="1" fillId="2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0" fillId="0" borderId="19" xfId="0" applyBorder="1" applyAlignment="1">
      <alignment horizontal="center" vertical="top" wrapText="1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center"/>
    </xf>
    <xf numFmtId="3" fontId="5" fillId="0" borderId="20" xfId="0" applyNumberFormat="1" applyFont="1" applyBorder="1" applyAlignment="1">
      <alignment horizontal="right"/>
    </xf>
    <xf numFmtId="0" fontId="0" fillId="0" borderId="21" xfId="0" applyBorder="1" applyAlignment="1">
      <alignment horizontal="center" vertical="top" wrapText="1"/>
    </xf>
    <xf numFmtId="3" fontId="0" fillId="0" borderId="22" xfId="0" applyNumberFormat="1" applyBorder="1" applyAlignment="1">
      <alignment/>
    </xf>
    <xf numFmtId="3" fontId="0" fillId="0" borderId="21" xfId="0" applyNumberFormat="1" applyBorder="1" applyAlignment="1">
      <alignment horizontal="center"/>
    </xf>
    <xf numFmtId="3" fontId="5" fillId="0" borderId="22" xfId="0" applyNumberFormat="1" applyFont="1" applyBorder="1" applyAlignment="1">
      <alignment horizontal="right"/>
    </xf>
    <xf numFmtId="3" fontId="0" fillId="0" borderId="2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5" fillId="0" borderId="15" xfId="0" applyNumberFormat="1" applyFont="1" applyBorder="1" applyAlignment="1">
      <alignment horizontal="right"/>
    </xf>
    <xf numFmtId="3" fontId="0" fillId="0" borderId="13" xfId="0" applyNumberFormat="1" applyBorder="1" applyAlignment="1">
      <alignment/>
    </xf>
    <xf numFmtId="3" fontId="5" fillId="0" borderId="21" xfId="0" applyNumberFormat="1" applyFont="1" applyBorder="1" applyAlignment="1">
      <alignment horizontal="right"/>
    </xf>
    <xf numFmtId="0" fontId="0" fillId="0" borderId="19" xfId="0" applyBorder="1" applyAlignment="1">
      <alignment horizontal="center" vertical="top"/>
    </xf>
    <xf numFmtId="3" fontId="0" fillId="0" borderId="19" xfId="0" applyNumberFormat="1" applyBorder="1" applyAlignment="1">
      <alignment horizontal="center"/>
    </xf>
    <xf numFmtId="3" fontId="5" fillId="0" borderId="19" xfId="0" applyNumberFormat="1" applyFont="1" applyBorder="1" applyAlignment="1">
      <alignment horizontal="right"/>
    </xf>
    <xf numFmtId="0" fontId="0" fillId="0" borderId="21" xfId="0" applyBorder="1" applyAlignment="1">
      <alignment horizontal="center" vertical="top"/>
    </xf>
    <xf numFmtId="3" fontId="0" fillId="0" borderId="2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top"/>
    </xf>
    <xf numFmtId="3" fontId="0" fillId="0" borderId="13" xfId="0" applyNumberFormat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0" fontId="0" fillId="0" borderId="2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3" fontId="0" fillId="0" borderId="10" xfId="0" applyNumberForma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0" fontId="3" fillId="20" borderId="10" xfId="0" applyFont="1" applyFill="1" applyBorder="1" applyAlignment="1">
      <alignment/>
    </xf>
    <xf numFmtId="0" fontId="3" fillId="20" borderId="17" xfId="0" applyFont="1" applyFill="1" applyBorder="1" applyAlignment="1">
      <alignment/>
    </xf>
    <xf numFmtId="3" fontId="3" fillId="20" borderId="12" xfId="0" applyNumberFormat="1" applyFont="1" applyFill="1" applyBorder="1" applyAlignment="1">
      <alignment/>
    </xf>
    <xf numFmtId="0" fontId="3" fillId="20" borderId="24" xfId="0" applyFont="1" applyFill="1" applyBorder="1" applyAlignment="1">
      <alignment/>
    </xf>
    <xf numFmtId="0" fontId="3" fillId="20" borderId="22" xfId="0" applyFont="1" applyFill="1" applyBorder="1" applyAlignment="1">
      <alignment/>
    </xf>
    <xf numFmtId="3" fontId="3" fillId="20" borderId="22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 applyProtection="1">
      <alignment horizontal="left" vertical="center" wrapText="1"/>
      <protection locked="0"/>
    </xf>
    <xf numFmtId="2" fontId="1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3" fillId="20" borderId="13" xfId="0" applyFont="1" applyFill="1" applyBorder="1" applyAlignment="1">
      <alignment horizontal="center" vertical="top" wrapText="1"/>
    </xf>
    <xf numFmtId="0" fontId="3" fillId="20" borderId="0" xfId="0" applyFont="1" applyFill="1" applyAlignment="1" applyProtection="1">
      <alignment horizontal="center"/>
      <protection locked="0"/>
    </xf>
    <xf numFmtId="0" fontId="0" fillId="0" borderId="10" xfId="0" applyBorder="1" applyAlignment="1">
      <alignment horizontal="center" vertical="top"/>
    </xf>
    <xf numFmtId="0" fontId="0" fillId="0" borderId="28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4" fillId="0" borderId="23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/>
    </xf>
    <xf numFmtId="0" fontId="3" fillId="20" borderId="15" xfId="0" applyFont="1" applyFill="1" applyBorder="1" applyAlignment="1">
      <alignment horizontal="center" vertical="top" wrapText="1"/>
    </xf>
    <xf numFmtId="0" fontId="3" fillId="20" borderId="12" xfId="0" applyFont="1" applyFill="1" applyBorder="1" applyAlignment="1">
      <alignment horizontal="center" vertical="top" wrapText="1"/>
    </xf>
    <xf numFmtId="0" fontId="3" fillId="20" borderId="11" xfId="0" applyFont="1" applyFill="1" applyBorder="1" applyAlignment="1">
      <alignment horizontal="center" vertical="top"/>
    </xf>
    <xf numFmtId="0" fontId="3" fillId="20" borderId="31" xfId="0" applyFont="1" applyFill="1" applyBorder="1" applyAlignment="1">
      <alignment horizontal="center" vertical="top"/>
    </xf>
    <xf numFmtId="0" fontId="6" fillId="20" borderId="13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/>
    </xf>
    <xf numFmtId="0" fontId="3" fillId="20" borderId="32" xfId="0" applyFont="1" applyFill="1" applyBorder="1" applyAlignment="1">
      <alignment horizontal="center" vertical="top" wrapText="1"/>
    </xf>
    <xf numFmtId="0" fontId="3" fillId="20" borderId="28" xfId="0" applyFont="1" applyFill="1" applyBorder="1" applyAlignment="1">
      <alignment horizontal="center" vertical="top" wrapText="1"/>
    </xf>
    <xf numFmtId="0" fontId="3" fillId="20" borderId="33" xfId="0" applyFont="1" applyFill="1" applyBorder="1" applyAlignment="1">
      <alignment horizontal="center" vertical="top" wrapText="1"/>
    </xf>
    <xf numFmtId="0" fontId="3" fillId="20" borderId="17" xfId="0" applyFont="1" applyFill="1" applyBorder="1" applyAlignment="1">
      <alignment horizontal="center" vertical="top" wrapText="1"/>
    </xf>
    <xf numFmtId="0" fontId="1" fillId="20" borderId="11" xfId="0" applyFont="1" applyFill="1" applyBorder="1" applyAlignment="1">
      <alignment horizontal="center" wrapText="1"/>
    </xf>
    <xf numFmtId="0" fontId="1" fillId="20" borderId="14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3" fillId="20" borderId="2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19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0" fillId="0" borderId="1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8" xfId="0" applyBorder="1" applyAlignment="1">
      <alignment horizontal="left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3" fontId="3" fillId="20" borderId="23" xfId="0" applyNumberFormat="1" applyFont="1" applyFill="1" applyBorder="1" applyAlignment="1">
      <alignment wrapText="1"/>
    </xf>
    <xf numFmtId="3" fontId="3" fillId="20" borderId="25" xfId="0" applyNumberFormat="1" applyFont="1" applyFill="1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4" fillId="0" borderId="34" xfId="0" applyFont="1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39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2" fontId="4" fillId="0" borderId="23" xfId="0" applyNumberFormat="1" applyFont="1" applyBorder="1" applyAlignment="1">
      <alignment horizontal="left" vertical="top" wrapText="1"/>
    </xf>
    <xf numFmtId="2" fontId="4" fillId="0" borderId="25" xfId="0" applyNumberFormat="1" applyFont="1" applyBorder="1" applyAlignment="1">
      <alignment horizontal="left" vertical="top" wrapText="1"/>
    </xf>
    <xf numFmtId="2" fontId="4" fillId="0" borderId="29" xfId="0" applyNumberFormat="1" applyFont="1" applyBorder="1" applyAlignment="1">
      <alignment horizontal="left" vertical="top" wrapText="1"/>
    </xf>
    <xf numFmtId="2" fontId="4" fillId="0" borderId="30" xfId="0" applyNumberFormat="1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9"/>
  <sheetViews>
    <sheetView tabSelected="1" zoomScalePageLayoutView="0" workbookViewId="0" topLeftCell="B51">
      <selection activeCell="C51" sqref="C51"/>
    </sheetView>
  </sheetViews>
  <sheetFormatPr defaultColWidth="9.140625" defaultRowHeight="12.75"/>
  <cols>
    <col min="1" max="1" width="4.421875" style="7" hidden="1" customWidth="1"/>
    <col min="2" max="2" width="4.421875" style="7" customWidth="1"/>
    <col min="3" max="3" width="32.28125" style="7" customWidth="1"/>
    <col min="4" max="4" width="24.421875" style="7" customWidth="1"/>
    <col min="5" max="5" width="10.7109375" style="7" customWidth="1"/>
    <col min="6" max="6" width="9.57421875" style="7" customWidth="1"/>
    <col min="7" max="16384" width="9.140625" style="7" customWidth="1"/>
  </cols>
  <sheetData>
    <row r="1" ht="2.25" customHeight="1"/>
    <row r="2" spans="4:6" ht="12.75">
      <c r="D2" s="8" t="s">
        <v>173</v>
      </c>
      <c r="E2" s="8"/>
      <c r="F2" s="8"/>
    </row>
    <row r="3" spans="4:6" ht="12.75">
      <c r="D3" s="8" t="s">
        <v>116</v>
      </c>
      <c r="E3" s="8"/>
      <c r="F3" s="8"/>
    </row>
    <row r="4" spans="4:6" ht="12.75">
      <c r="D4" s="8" t="s">
        <v>18</v>
      </c>
      <c r="E4" s="8"/>
      <c r="F4" s="8"/>
    </row>
    <row r="5" spans="4:6" ht="12.75">
      <c r="D5" s="8" t="s">
        <v>123</v>
      </c>
      <c r="E5" s="8"/>
      <c r="F5" s="8"/>
    </row>
    <row r="7" spans="1:6" ht="12.75">
      <c r="A7" s="9"/>
      <c r="B7" s="101" t="s">
        <v>32</v>
      </c>
      <c r="C7" s="101"/>
      <c r="D7" s="101"/>
      <c r="E7" s="101"/>
      <c r="F7" s="101"/>
    </row>
    <row r="9" spans="1:6" ht="22.5">
      <c r="A9" s="10"/>
      <c r="B9" s="11" t="s">
        <v>25</v>
      </c>
      <c r="C9" s="11" t="s">
        <v>33</v>
      </c>
      <c r="D9" s="11" t="s">
        <v>34</v>
      </c>
      <c r="E9" s="11" t="s">
        <v>35</v>
      </c>
      <c r="F9" s="11" t="s">
        <v>28</v>
      </c>
    </row>
    <row r="10" spans="1:6" s="14" customFormat="1" ht="14.25" customHeight="1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</row>
    <row r="11" spans="1:6" s="14" customFormat="1" ht="14.25" customHeight="1">
      <c r="A11" s="12"/>
      <c r="B11" s="13"/>
      <c r="C11" s="13"/>
      <c r="D11" s="13"/>
      <c r="E11" s="13"/>
      <c r="F11" s="13"/>
    </row>
    <row r="12" spans="1:6" s="18" customFormat="1" ht="12.75">
      <c r="A12" s="15"/>
      <c r="B12" s="16"/>
      <c r="C12" s="16" t="s">
        <v>19</v>
      </c>
      <c r="D12" s="16"/>
      <c r="E12" s="11"/>
      <c r="F12" s="17">
        <f>F13+F16+F26</f>
        <v>7911003</v>
      </c>
    </row>
    <row r="13" spans="1:6" s="18" customFormat="1" ht="12.75">
      <c r="A13" s="15"/>
      <c r="B13" s="16"/>
      <c r="C13" s="19" t="s">
        <v>36</v>
      </c>
      <c r="D13" s="16"/>
      <c r="E13" s="11"/>
      <c r="F13" s="20">
        <f>F14</f>
        <v>5109173</v>
      </c>
    </row>
    <row r="14" spans="1:6" s="18" customFormat="1" ht="37.5" customHeight="1">
      <c r="A14" s="15"/>
      <c r="B14" s="16"/>
      <c r="C14" s="19" t="s">
        <v>124</v>
      </c>
      <c r="D14" s="19" t="s">
        <v>37</v>
      </c>
      <c r="E14" s="21" t="s">
        <v>38</v>
      </c>
      <c r="F14" s="20">
        <v>5109173</v>
      </c>
    </row>
    <row r="15" spans="1:6" s="18" customFormat="1" ht="12.75" customHeight="1">
      <c r="A15" s="15"/>
      <c r="B15" s="16"/>
      <c r="C15" s="19"/>
      <c r="D15" s="19"/>
      <c r="E15" s="21"/>
      <c r="F15" s="20"/>
    </row>
    <row r="16" spans="1:6" s="18" customFormat="1" ht="12.75">
      <c r="A16" s="15"/>
      <c r="B16" s="16"/>
      <c r="C16" s="19" t="s">
        <v>39</v>
      </c>
      <c r="D16" s="19"/>
      <c r="E16" s="21"/>
      <c r="F16" s="20">
        <f>SUM(F17:F24)</f>
        <v>1317090</v>
      </c>
    </row>
    <row r="17" spans="1:6" s="18" customFormat="1" ht="22.5" customHeight="1">
      <c r="A17" s="15"/>
      <c r="B17" s="16"/>
      <c r="C17" s="19" t="s">
        <v>40</v>
      </c>
      <c r="D17" s="19" t="s">
        <v>41</v>
      </c>
      <c r="E17" s="21">
        <v>2010</v>
      </c>
      <c r="F17" s="20">
        <v>100000</v>
      </c>
    </row>
    <row r="18" spans="1:6" s="18" customFormat="1" ht="56.25" customHeight="1">
      <c r="A18" s="15"/>
      <c r="B18" s="16"/>
      <c r="C18" s="19" t="s">
        <v>151</v>
      </c>
      <c r="D18" s="19" t="s">
        <v>37</v>
      </c>
      <c r="E18" s="21">
        <v>2010</v>
      </c>
      <c r="F18" s="20">
        <v>34000</v>
      </c>
    </row>
    <row r="19" spans="1:6" s="18" customFormat="1" ht="61.5" customHeight="1">
      <c r="A19" s="15"/>
      <c r="B19" s="16"/>
      <c r="C19" s="19" t="s">
        <v>152</v>
      </c>
      <c r="D19" s="19" t="s">
        <v>37</v>
      </c>
      <c r="E19" s="21">
        <v>2010</v>
      </c>
      <c r="F19" s="20">
        <v>65550</v>
      </c>
    </row>
    <row r="20" spans="1:6" s="18" customFormat="1" ht="30.75" customHeight="1">
      <c r="A20" s="15"/>
      <c r="B20" s="16"/>
      <c r="C20" s="19" t="s">
        <v>153</v>
      </c>
      <c r="D20" s="19" t="s">
        <v>37</v>
      </c>
      <c r="E20" s="21">
        <v>2010</v>
      </c>
      <c r="F20" s="20">
        <v>46000</v>
      </c>
    </row>
    <row r="21" spans="1:6" s="18" customFormat="1" ht="52.5" customHeight="1">
      <c r="A21" s="15"/>
      <c r="B21" s="16"/>
      <c r="C21" s="19" t="s">
        <v>125</v>
      </c>
      <c r="D21" s="19" t="s">
        <v>42</v>
      </c>
      <c r="E21" s="21">
        <v>2010</v>
      </c>
      <c r="F21" s="20">
        <v>70600</v>
      </c>
    </row>
    <row r="22" spans="1:6" s="18" customFormat="1" ht="25.5" customHeight="1">
      <c r="A22" s="15"/>
      <c r="B22" s="16"/>
      <c r="C22" s="19" t="s">
        <v>154</v>
      </c>
      <c r="D22" s="19" t="s">
        <v>147</v>
      </c>
      <c r="E22" s="21">
        <v>2010</v>
      </c>
      <c r="F22" s="20">
        <v>279140</v>
      </c>
    </row>
    <row r="23" spans="1:6" s="18" customFormat="1" ht="23.25" customHeight="1">
      <c r="A23" s="15"/>
      <c r="B23" s="16"/>
      <c r="C23" s="19" t="s">
        <v>109</v>
      </c>
      <c r="D23" s="19" t="s">
        <v>110</v>
      </c>
      <c r="E23" s="21">
        <v>2010</v>
      </c>
      <c r="F23" s="20">
        <v>369000</v>
      </c>
    </row>
    <row r="24" spans="1:6" s="18" customFormat="1" ht="41.25" customHeight="1">
      <c r="A24" s="15"/>
      <c r="B24" s="16"/>
      <c r="C24" s="19" t="s">
        <v>155</v>
      </c>
      <c r="D24" s="19" t="s">
        <v>148</v>
      </c>
      <c r="E24" s="21">
        <v>2010</v>
      </c>
      <c r="F24" s="20">
        <v>352800</v>
      </c>
    </row>
    <row r="25" spans="1:6" s="18" customFormat="1" ht="14.25" customHeight="1">
      <c r="A25" s="15"/>
      <c r="B25" s="16"/>
      <c r="C25" s="19"/>
      <c r="D25" s="19"/>
      <c r="E25" s="21"/>
      <c r="F25" s="20"/>
    </row>
    <row r="26" spans="1:6" s="18" customFormat="1" ht="12.75">
      <c r="A26" s="15"/>
      <c r="B26" s="16"/>
      <c r="C26" s="19" t="s">
        <v>43</v>
      </c>
      <c r="D26" s="19"/>
      <c r="E26" s="21"/>
      <c r="F26" s="20">
        <f>SUM(F27:F39)</f>
        <v>1484740</v>
      </c>
    </row>
    <row r="27" spans="1:6" s="18" customFormat="1" ht="12.75">
      <c r="A27" s="15"/>
      <c r="B27" s="16"/>
      <c r="C27" s="19" t="s">
        <v>44</v>
      </c>
      <c r="D27" s="19"/>
      <c r="E27" s="21" t="s">
        <v>38</v>
      </c>
      <c r="F27" s="20">
        <v>200000</v>
      </c>
    </row>
    <row r="28" spans="1:6" s="18" customFormat="1" ht="33.75">
      <c r="A28" s="15"/>
      <c r="B28" s="16"/>
      <c r="C28" s="19" t="s">
        <v>126</v>
      </c>
      <c r="D28" s="19"/>
      <c r="E28" s="21">
        <v>2010</v>
      </c>
      <c r="F28" s="20">
        <v>50000</v>
      </c>
    </row>
    <row r="29" spans="1:6" s="18" customFormat="1" ht="22.5">
      <c r="A29" s="15"/>
      <c r="B29" s="16"/>
      <c r="C29" s="19" t="s">
        <v>157</v>
      </c>
      <c r="D29" s="19"/>
      <c r="E29" s="21">
        <v>2010</v>
      </c>
      <c r="F29" s="20">
        <v>320000</v>
      </c>
    </row>
    <row r="30" spans="1:6" s="18" customFormat="1" ht="22.5">
      <c r="A30" s="15"/>
      <c r="B30" s="16"/>
      <c r="C30" s="19" t="s">
        <v>178</v>
      </c>
      <c r="D30" s="19"/>
      <c r="E30" s="21">
        <v>2010</v>
      </c>
      <c r="F30" s="20">
        <v>70000</v>
      </c>
    </row>
    <row r="31" spans="1:6" s="18" customFormat="1" ht="12.75">
      <c r="A31" s="15"/>
      <c r="B31" s="16"/>
      <c r="C31" s="19" t="s">
        <v>45</v>
      </c>
      <c r="D31" s="19"/>
      <c r="E31" s="21">
        <v>2010</v>
      </c>
      <c r="F31" s="20">
        <v>65000</v>
      </c>
    </row>
    <row r="32" spans="1:6" s="18" customFormat="1" ht="22.5">
      <c r="A32" s="15"/>
      <c r="B32" s="16"/>
      <c r="C32" s="19" t="s">
        <v>127</v>
      </c>
      <c r="D32" s="19" t="s">
        <v>46</v>
      </c>
      <c r="E32" s="21">
        <v>2010</v>
      </c>
      <c r="F32" s="20">
        <v>25000</v>
      </c>
    </row>
    <row r="33" spans="1:6" s="18" customFormat="1" ht="12.75">
      <c r="A33" s="15"/>
      <c r="B33" s="16"/>
      <c r="C33" s="19" t="s">
        <v>47</v>
      </c>
      <c r="D33" s="19" t="s">
        <v>48</v>
      </c>
      <c r="E33" s="21">
        <v>2010</v>
      </c>
      <c r="F33" s="20">
        <v>14000</v>
      </c>
    </row>
    <row r="34" spans="1:6" s="18" customFormat="1" ht="45">
      <c r="A34" s="15"/>
      <c r="B34" s="22"/>
      <c r="C34" s="22" t="s">
        <v>49</v>
      </c>
      <c r="D34" s="22"/>
      <c r="E34" s="23" t="s">
        <v>38</v>
      </c>
      <c r="F34" s="24">
        <v>75000</v>
      </c>
    </row>
    <row r="35" spans="1:6" s="18" customFormat="1" ht="22.5">
      <c r="A35" s="15"/>
      <c r="B35" s="22"/>
      <c r="C35" s="87" t="s">
        <v>128</v>
      </c>
      <c r="D35" s="22"/>
      <c r="E35" s="23">
        <v>2010</v>
      </c>
      <c r="F35" s="24">
        <v>6832</v>
      </c>
    </row>
    <row r="36" spans="1:6" s="18" customFormat="1" ht="12.75">
      <c r="A36" s="15"/>
      <c r="B36" s="22"/>
      <c r="C36" s="88" t="s">
        <v>111</v>
      </c>
      <c r="D36" s="22"/>
      <c r="E36" s="23">
        <v>2010</v>
      </c>
      <c r="F36" s="24">
        <v>6588</v>
      </c>
    </row>
    <row r="37" spans="1:6" s="18" customFormat="1" ht="45">
      <c r="A37" s="15"/>
      <c r="B37" s="22"/>
      <c r="C37" s="89" t="s">
        <v>112</v>
      </c>
      <c r="D37" s="22"/>
      <c r="E37" s="23">
        <v>2010</v>
      </c>
      <c r="F37" s="24">
        <v>7320</v>
      </c>
    </row>
    <row r="38" spans="1:6" s="18" customFormat="1" ht="30.75" customHeight="1">
      <c r="A38" s="15"/>
      <c r="B38" s="16"/>
      <c r="C38" s="19" t="s">
        <v>158</v>
      </c>
      <c r="D38" s="19" t="s">
        <v>164</v>
      </c>
      <c r="E38" s="21">
        <v>2010</v>
      </c>
      <c r="F38" s="20">
        <v>420000</v>
      </c>
    </row>
    <row r="39" spans="1:6" s="18" customFormat="1" ht="34.5" customHeight="1">
      <c r="A39" s="15"/>
      <c r="B39" s="16"/>
      <c r="C39" s="26" t="s">
        <v>159</v>
      </c>
      <c r="D39" s="26" t="s">
        <v>164</v>
      </c>
      <c r="E39" s="21">
        <v>2010</v>
      </c>
      <c r="F39" s="29">
        <v>225000</v>
      </c>
    </row>
    <row r="40" spans="1:6" s="18" customFormat="1" ht="14.25" customHeight="1">
      <c r="A40" s="15"/>
      <c r="B40" s="16"/>
      <c r="C40" s="26"/>
      <c r="D40" s="26"/>
      <c r="E40" s="27"/>
      <c r="F40" s="29"/>
    </row>
    <row r="41" spans="1:6" s="18" customFormat="1" ht="15.75" customHeight="1">
      <c r="A41" s="15"/>
      <c r="B41" s="16"/>
      <c r="C41" s="25" t="s">
        <v>50</v>
      </c>
      <c r="D41" s="26"/>
      <c r="E41" s="27"/>
      <c r="F41" s="28">
        <f>SUM(F42)</f>
        <v>30000</v>
      </c>
    </row>
    <row r="42" spans="1:6" s="18" customFormat="1" ht="24" customHeight="1">
      <c r="A42" s="15"/>
      <c r="B42" s="16"/>
      <c r="C42" s="26" t="s">
        <v>51</v>
      </c>
      <c r="D42" s="26"/>
      <c r="E42" s="27"/>
      <c r="F42" s="29">
        <f>SUM(F43)</f>
        <v>30000</v>
      </c>
    </row>
    <row r="43" spans="1:6" s="18" customFormat="1" ht="21" customHeight="1">
      <c r="A43" s="15"/>
      <c r="B43" s="16"/>
      <c r="C43" s="26" t="s">
        <v>52</v>
      </c>
      <c r="D43" s="26"/>
      <c r="E43" s="27" t="s">
        <v>38</v>
      </c>
      <c r="F43" s="29">
        <v>30000</v>
      </c>
    </row>
    <row r="44" spans="1:6" s="18" customFormat="1" ht="11.25" customHeight="1">
      <c r="A44" s="15"/>
      <c r="B44" s="16"/>
      <c r="C44" s="26"/>
      <c r="D44" s="26"/>
      <c r="E44" s="27"/>
      <c r="F44" s="29"/>
    </row>
    <row r="45" spans="1:6" s="18" customFormat="1" ht="12" customHeight="1">
      <c r="A45" s="15"/>
      <c r="B45" s="16"/>
      <c r="C45" s="30" t="s">
        <v>53</v>
      </c>
      <c r="D45" s="30"/>
      <c r="E45" s="31"/>
      <c r="F45" s="32">
        <f>SUM(F46)</f>
        <v>80000</v>
      </c>
    </row>
    <row r="46" spans="1:6" s="18" customFormat="1" ht="22.5" customHeight="1">
      <c r="A46" s="15"/>
      <c r="B46" s="16"/>
      <c r="C46" s="19" t="s">
        <v>129</v>
      </c>
      <c r="D46" s="16"/>
      <c r="E46" s="11"/>
      <c r="F46" s="20">
        <f>F47</f>
        <v>80000</v>
      </c>
    </row>
    <row r="47" spans="1:6" ht="39" customHeight="1">
      <c r="A47" s="15"/>
      <c r="B47" s="16"/>
      <c r="C47" s="19" t="s">
        <v>54</v>
      </c>
      <c r="D47" s="22"/>
      <c r="E47" s="21">
        <v>2010</v>
      </c>
      <c r="F47" s="20">
        <v>80000</v>
      </c>
    </row>
    <row r="48" spans="1:6" ht="13.5" customHeight="1">
      <c r="A48" s="15"/>
      <c r="B48" s="15"/>
      <c r="C48" s="19"/>
      <c r="D48" s="22"/>
      <c r="E48" s="21"/>
      <c r="F48" s="20"/>
    </row>
    <row r="49" spans="1:6" ht="12.75">
      <c r="A49" s="15"/>
      <c r="B49" s="15"/>
      <c r="C49" s="16" t="s">
        <v>20</v>
      </c>
      <c r="D49" s="16"/>
      <c r="E49" s="11"/>
      <c r="F49" s="17">
        <f>F50</f>
        <v>96100</v>
      </c>
    </row>
    <row r="50" spans="1:6" ht="21.75" customHeight="1">
      <c r="A50" s="15"/>
      <c r="B50" s="15"/>
      <c r="C50" s="22" t="s">
        <v>55</v>
      </c>
      <c r="D50" s="22"/>
      <c r="E50" s="23"/>
      <c r="F50" s="24">
        <f>SUM(F51:F53)</f>
        <v>96100</v>
      </c>
    </row>
    <row r="51" spans="1:6" ht="39.75" customHeight="1">
      <c r="A51" s="15"/>
      <c r="B51" s="16"/>
      <c r="C51" s="19" t="s">
        <v>130</v>
      </c>
      <c r="D51" s="19"/>
      <c r="E51" s="21" t="s">
        <v>38</v>
      </c>
      <c r="F51" s="20">
        <v>6100</v>
      </c>
    </row>
    <row r="52" spans="1:6" ht="18" customHeight="1">
      <c r="A52" s="15"/>
      <c r="B52" s="16"/>
      <c r="C52" s="19" t="s">
        <v>56</v>
      </c>
      <c r="D52" s="19"/>
      <c r="E52" s="21">
        <v>2010</v>
      </c>
      <c r="F52" s="20">
        <v>63739</v>
      </c>
    </row>
    <row r="53" spans="1:6" ht="16.5" customHeight="1">
      <c r="A53" s="15"/>
      <c r="B53" s="16"/>
      <c r="C53" s="19" t="s">
        <v>171</v>
      </c>
      <c r="D53" s="19"/>
      <c r="E53" s="21">
        <v>2010</v>
      </c>
      <c r="F53" s="20">
        <v>26261</v>
      </c>
    </row>
    <row r="54" spans="1:6" ht="15" customHeight="1">
      <c r="A54" s="15"/>
      <c r="B54" s="16"/>
      <c r="C54" s="19"/>
      <c r="D54" s="19"/>
      <c r="E54" s="21"/>
      <c r="F54" s="20"/>
    </row>
    <row r="55" spans="1:6" ht="26.25" customHeight="1">
      <c r="A55" s="15"/>
      <c r="B55" s="16"/>
      <c r="C55" s="33" t="s">
        <v>131</v>
      </c>
      <c r="D55" s="19"/>
      <c r="E55" s="21"/>
      <c r="F55" s="34">
        <f>SUM(F56,F62)</f>
        <v>827500</v>
      </c>
    </row>
    <row r="56" spans="1:6" s="18" customFormat="1" ht="14.25" customHeight="1">
      <c r="A56" s="15"/>
      <c r="B56" s="16"/>
      <c r="C56" s="19" t="s">
        <v>57</v>
      </c>
      <c r="D56" s="19"/>
      <c r="E56" s="21"/>
      <c r="F56" s="20">
        <f>SUM(F57:F61)</f>
        <v>777500</v>
      </c>
    </row>
    <row r="57" spans="1:6" s="18" customFormat="1" ht="14.25" customHeight="1">
      <c r="A57" s="15"/>
      <c r="B57" s="16"/>
      <c r="C57" s="19" t="s">
        <v>58</v>
      </c>
      <c r="D57" s="19"/>
      <c r="E57" s="21" t="s">
        <v>38</v>
      </c>
      <c r="F57" s="20">
        <v>200000</v>
      </c>
    </row>
    <row r="58" spans="1:6" s="18" customFormat="1" ht="25.5" customHeight="1">
      <c r="A58" s="15"/>
      <c r="B58" s="16"/>
      <c r="C58" s="95" t="s">
        <v>172</v>
      </c>
      <c r="D58" s="19" t="s">
        <v>48</v>
      </c>
      <c r="E58" s="21">
        <v>2010</v>
      </c>
      <c r="F58" s="20">
        <v>4000</v>
      </c>
    </row>
    <row r="59" spans="1:6" s="18" customFormat="1" ht="14.25" customHeight="1">
      <c r="A59" s="15"/>
      <c r="B59" s="16"/>
      <c r="C59" s="95" t="s">
        <v>5</v>
      </c>
      <c r="D59" s="19" t="s">
        <v>1</v>
      </c>
      <c r="E59" s="21">
        <v>2010</v>
      </c>
      <c r="F59" s="20">
        <v>170000</v>
      </c>
    </row>
    <row r="60" spans="1:6" s="18" customFormat="1" ht="24.75" customHeight="1">
      <c r="A60" s="15"/>
      <c r="B60" s="16"/>
      <c r="C60" s="95" t="s">
        <v>167</v>
      </c>
      <c r="D60" s="19"/>
      <c r="E60" s="21">
        <v>2010</v>
      </c>
      <c r="F60" s="20">
        <v>400000</v>
      </c>
    </row>
    <row r="61" spans="1:6" s="18" customFormat="1" ht="36" customHeight="1">
      <c r="A61" s="15"/>
      <c r="B61" s="16"/>
      <c r="C61" s="95" t="s">
        <v>166</v>
      </c>
      <c r="D61" s="19" t="s">
        <v>42</v>
      </c>
      <c r="E61" s="21">
        <v>2010</v>
      </c>
      <c r="F61" s="20">
        <v>3500</v>
      </c>
    </row>
    <row r="62" spans="1:6" s="18" customFormat="1" ht="15" customHeight="1">
      <c r="A62" s="15"/>
      <c r="B62" s="16"/>
      <c r="C62" s="19" t="s">
        <v>176</v>
      </c>
      <c r="D62" s="19"/>
      <c r="E62" s="21"/>
      <c r="F62" s="20">
        <f>SUM(F63)</f>
        <v>50000</v>
      </c>
    </row>
    <row r="63" spans="1:6" s="18" customFormat="1" ht="36" customHeight="1">
      <c r="A63" s="15"/>
      <c r="B63" s="16"/>
      <c r="C63" s="19" t="s">
        <v>177</v>
      </c>
      <c r="D63" s="19"/>
      <c r="E63" s="21">
        <v>2010</v>
      </c>
      <c r="F63" s="20">
        <v>50000</v>
      </c>
    </row>
    <row r="64" spans="1:6" s="18" customFormat="1" ht="12" customHeight="1">
      <c r="A64" s="15"/>
      <c r="B64" s="16"/>
      <c r="C64" s="19"/>
      <c r="D64" s="19"/>
      <c r="E64" s="21"/>
      <c r="F64" s="20"/>
    </row>
    <row r="65" spans="1:6" s="18" customFormat="1" ht="22.5" customHeight="1">
      <c r="A65" s="15"/>
      <c r="B65" s="16"/>
      <c r="C65" s="16" t="s">
        <v>21</v>
      </c>
      <c r="D65" s="16"/>
      <c r="E65" s="11"/>
      <c r="F65" s="17">
        <f>F66+F76+F80+F89</f>
        <v>3756447</v>
      </c>
    </row>
    <row r="66" spans="1:6" s="18" customFormat="1" ht="12.75">
      <c r="A66" s="15"/>
      <c r="B66" s="16"/>
      <c r="C66" s="19" t="s">
        <v>59</v>
      </c>
      <c r="D66" s="19"/>
      <c r="E66" s="21"/>
      <c r="F66" s="20">
        <f>SUM(F67:F74)</f>
        <v>3572682</v>
      </c>
    </row>
    <row r="67" spans="1:6" ht="22.5">
      <c r="A67" s="15"/>
      <c r="B67" s="16"/>
      <c r="C67" s="19" t="s">
        <v>132</v>
      </c>
      <c r="D67" s="35"/>
      <c r="E67" s="21" t="s">
        <v>38</v>
      </c>
      <c r="F67" s="20">
        <v>2045400</v>
      </c>
    </row>
    <row r="68" spans="1:6" ht="22.5" customHeight="1">
      <c r="A68" s="15"/>
      <c r="B68" s="16"/>
      <c r="C68" s="19" t="s">
        <v>170</v>
      </c>
      <c r="D68" s="35"/>
      <c r="E68" s="21">
        <v>2010</v>
      </c>
      <c r="F68" s="20">
        <v>48731</v>
      </c>
    </row>
    <row r="69" spans="1:6" ht="22.5" customHeight="1">
      <c r="A69" s="15"/>
      <c r="B69" s="16"/>
      <c r="C69" s="19" t="s">
        <v>60</v>
      </c>
      <c r="D69" s="35" t="s">
        <v>48</v>
      </c>
      <c r="E69" s="21">
        <v>2010</v>
      </c>
      <c r="F69" s="20">
        <v>5000</v>
      </c>
    </row>
    <row r="70" spans="1:6" ht="22.5" customHeight="1">
      <c r="A70" s="15"/>
      <c r="B70" s="16"/>
      <c r="C70" s="19" t="s">
        <v>61</v>
      </c>
      <c r="D70" s="35"/>
      <c r="E70" s="21">
        <v>2010</v>
      </c>
      <c r="F70" s="20">
        <v>7000</v>
      </c>
    </row>
    <row r="71" spans="1:6" ht="73.5" customHeight="1">
      <c r="A71" s="15"/>
      <c r="B71" s="16"/>
      <c r="C71" s="94" t="s">
        <v>133</v>
      </c>
      <c r="D71" s="35" t="s">
        <v>8</v>
      </c>
      <c r="E71" s="21" t="s">
        <v>38</v>
      </c>
      <c r="F71" s="20">
        <v>1114498</v>
      </c>
    </row>
    <row r="72" spans="1:6" ht="30.75" customHeight="1">
      <c r="A72" s="15"/>
      <c r="B72" s="16"/>
      <c r="C72" s="94" t="s">
        <v>6</v>
      </c>
      <c r="D72" s="90" t="s">
        <v>7</v>
      </c>
      <c r="E72" s="21" t="s">
        <v>38</v>
      </c>
      <c r="F72" s="20">
        <v>5000</v>
      </c>
    </row>
    <row r="73" spans="1:6" ht="36" customHeight="1">
      <c r="A73" s="15"/>
      <c r="B73" s="16"/>
      <c r="C73" s="94" t="s">
        <v>149</v>
      </c>
      <c r="D73" s="90"/>
      <c r="E73" s="21">
        <v>2010</v>
      </c>
      <c r="F73" s="20">
        <v>220706</v>
      </c>
    </row>
    <row r="74" spans="1:6" ht="32.25" customHeight="1">
      <c r="A74" s="15"/>
      <c r="B74" s="16"/>
      <c r="C74" s="94" t="s">
        <v>150</v>
      </c>
      <c r="D74" s="90"/>
      <c r="E74" s="21">
        <v>2010</v>
      </c>
      <c r="F74" s="20">
        <v>126347</v>
      </c>
    </row>
    <row r="75" spans="1:6" ht="14.25" customHeight="1">
      <c r="A75" s="15"/>
      <c r="B75" s="16"/>
      <c r="C75" s="19"/>
      <c r="D75" s="35"/>
      <c r="E75" s="21"/>
      <c r="F75" s="20"/>
    </row>
    <row r="76" spans="1:6" ht="15.75" customHeight="1">
      <c r="A76" s="15"/>
      <c r="B76" s="16"/>
      <c r="C76" s="19" t="s">
        <v>62</v>
      </c>
      <c r="D76" s="35"/>
      <c r="E76" s="21"/>
      <c r="F76" s="20">
        <f>SUM(F77,F78)</f>
        <v>43565</v>
      </c>
    </row>
    <row r="77" spans="1:6" ht="22.5" customHeight="1">
      <c r="A77" s="15"/>
      <c r="B77" s="16"/>
      <c r="C77" s="19" t="s">
        <v>63</v>
      </c>
      <c r="D77" s="35"/>
      <c r="E77" s="21">
        <v>2010</v>
      </c>
      <c r="F77" s="20">
        <v>9000</v>
      </c>
    </row>
    <row r="78" spans="1:6" ht="31.5" customHeight="1">
      <c r="A78" s="15"/>
      <c r="B78" s="16"/>
      <c r="C78" s="19" t="s">
        <v>134</v>
      </c>
      <c r="D78" s="91" t="s">
        <v>11</v>
      </c>
      <c r="E78" s="21">
        <v>2010</v>
      </c>
      <c r="F78" s="20">
        <v>34565</v>
      </c>
    </row>
    <row r="79" spans="1:6" ht="15" customHeight="1">
      <c r="A79" s="15"/>
      <c r="B79" s="16"/>
      <c r="C79" s="19"/>
      <c r="D79" s="35"/>
      <c r="E79" s="21"/>
      <c r="F79" s="20"/>
    </row>
    <row r="80" spans="1:6" ht="15" customHeight="1">
      <c r="A80" s="15"/>
      <c r="B80" s="16"/>
      <c r="C80" s="19" t="s">
        <v>64</v>
      </c>
      <c r="D80" s="35"/>
      <c r="E80" s="21">
        <v>2010</v>
      </c>
      <c r="F80" s="20">
        <f>SUM(F81:F87)</f>
        <v>123700</v>
      </c>
    </row>
    <row r="81" spans="1:6" ht="15" customHeight="1">
      <c r="A81" s="15"/>
      <c r="B81" s="16"/>
      <c r="C81" s="19" t="s">
        <v>135</v>
      </c>
      <c r="D81" s="35" t="s">
        <v>48</v>
      </c>
      <c r="E81" s="21">
        <v>2010</v>
      </c>
      <c r="F81" s="20">
        <v>6200</v>
      </c>
    </row>
    <row r="82" spans="1:6" ht="22.5" customHeight="1">
      <c r="A82" s="15"/>
      <c r="B82" s="16"/>
      <c r="C82" s="19" t="s">
        <v>161</v>
      </c>
      <c r="D82" s="35"/>
      <c r="E82" s="21">
        <v>2010</v>
      </c>
      <c r="F82" s="20">
        <v>7000</v>
      </c>
    </row>
    <row r="83" spans="1:6" ht="22.5" customHeight="1">
      <c r="A83" s="15"/>
      <c r="B83" s="16"/>
      <c r="C83" s="19" t="s">
        <v>162</v>
      </c>
      <c r="D83" s="35"/>
      <c r="E83" s="21">
        <v>2010</v>
      </c>
      <c r="F83" s="20">
        <v>7000</v>
      </c>
    </row>
    <row r="84" spans="1:6" ht="42" customHeight="1">
      <c r="A84" s="15"/>
      <c r="B84" s="16"/>
      <c r="C84" s="19" t="s">
        <v>136</v>
      </c>
      <c r="D84" s="35"/>
      <c r="E84" s="21">
        <v>2010</v>
      </c>
      <c r="F84" s="20">
        <v>85000</v>
      </c>
    </row>
    <row r="85" spans="1:6" ht="21" customHeight="1">
      <c r="A85" s="15"/>
      <c r="B85" s="16"/>
      <c r="C85" s="19" t="s">
        <v>137</v>
      </c>
      <c r="D85" s="35"/>
      <c r="E85" s="21">
        <v>2010</v>
      </c>
      <c r="F85" s="20">
        <v>5000</v>
      </c>
    </row>
    <row r="86" spans="1:6" ht="21" customHeight="1">
      <c r="A86" s="15"/>
      <c r="B86" s="16"/>
      <c r="C86" s="19" t="s">
        <v>160</v>
      </c>
      <c r="D86" s="35"/>
      <c r="E86" s="21">
        <v>2010</v>
      </c>
      <c r="F86" s="20">
        <v>3000</v>
      </c>
    </row>
    <row r="87" spans="1:6" ht="21" customHeight="1">
      <c r="A87" s="15"/>
      <c r="B87" s="16"/>
      <c r="C87" s="19" t="s">
        <v>163</v>
      </c>
      <c r="D87" s="35"/>
      <c r="E87" s="21">
        <v>2010</v>
      </c>
      <c r="F87" s="20">
        <v>10500</v>
      </c>
    </row>
    <row r="88" spans="1:6" ht="18" customHeight="1">
      <c r="A88" s="15"/>
      <c r="B88" s="16"/>
      <c r="C88" s="19"/>
      <c r="D88" s="35"/>
      <c r="E88" s="21"/>
      <c r="F88" s="20"/>
    </row>
    <row r="89" spans="1:6" ht="15" customHeight="1">
      <c r="A89" s="15"/>
      <c r="B89" s="16"/>
      <c r="C89" s="19" t="s">
        <v>65</v>
      </c>
      <c r="D89" s="35"/>
      <c r="E89" s="21"/>
      <c r="F89" s="20">
        <f>SUM(F90:F91)</f>
        <v>16500</v>
      </c>
    </row>
    <row r="90" spans="1:6" ht="15" customHeight="1">
      <c r="A90" s="15"/>
      <c r="B90" s="16"/>
      <c r="C90" s="19" t="s">
        <v>66</v>
      </c>
      <c r="D90" s="35"/>
      <c r="E90" s="21">
        <v>2010</v>
      </c>
      <c r="F90" s="20">
        <v>10000</v>
      </c>
    </row>
    <row r="91" spans="1:6" ht="15" customHeight="1">
      <c r="A91" s="15"/>
      <c r="B91" s="16"/>
      <c r="C91" s="19" t="s">
        <v>67</v>
      </c>
      <c r="D91" s="35"/>
      <c r="E91" s="21">
        <v>2010</v>
      </c>
      <c r="F91" s="20">
        <v>6500</v>
      </c>
    </row>
    <row r="92" spans="1:6" ht="12" customHeight="1">
      <c r="A92" s="15"/>
      <c r="B92" s="16"/>
      <c r="C92" s="19"/>
      <c r="D92" s="19"/>
      <c r="E92" s="21"/>
      <c r="F92" s="20"/>
    </row>
    <row r="93" spans="1:6" ht="24" customHeight="1">
      <c r="A93" s="15"/>
      <c r="B93" s="16"/>
      <c r="C93" s="33" t="s">
        <v>22</v>
      </c>
      <c r="D93" s="33"/>
      <c r="E93" s="36"/>
      <c r="F93" s="34">
        <f>SUM(F94)</f>
        <v>5160000</v>
      </c>
    </row>
    <row r="94" spans="1:6" ht="24" customHeight="1">
      <c r="A94" s="15"/>
      <c r="B94" s="16"/>
      <c r="C94" s="19" t="s">
        <v>68</v>
      </c>
      <c r="D94" s="19"/>
      <c r="E94" s="21"/>
      <c r="F94" s="20">
        <f>SUM(F95)</f>
        <v>5160000</v>
      </c>
    </row>
    <row r="95" spans="1:6" ht="21" customHeight="1">
      <c r="A95" s="15"/>
      <c r="B95" s="16"/>
      <c r="C95" s="19" t="s">
        <v>69</v>
      </c>
      <c r="D95" s="19"/>
      <c r="E95" s="21" t="s">
        <v>38</v>
      </c>
      <c r="F95" s="20">
        <v>5160000</v>
      </c>
    </row>
    <row r="96" spans="1:6" ht="13.5" customHeight="1">
      <c r="A96" s="15"/>
      <c r="B96" s="16"/>
      <c r="C96" s="19"/>
      <c r="D96" s="19"/>
      <c r="E96" s="21"/>
      <c r="F96" s="20"/>
    </row>
    <row r="97" spans="1:6" ht="31.5" customHeight="1">
      <c r="A97" s="15"/>
      <c r="B97" s="16"/>
      <c r="C97" s="33" t="s">
        <v>138</v>
      </c>
      <c r="D97" s="19"/>
      <c r="E97" s="21"/>
      <c r="F97" s="34">
        <f>SUM(F98,F102,F105,F108,F126)</f>
        <v>5510732</v>
      </c>
    </row>
    <row r="98" spans="1:6" ht="21" customHeight="1">
      <c r="A98" s="15"/>
      <c r="B98" s="16"/>
      <c r="C98" s="22" t="s">
        <v>139</v>
      </c>
      <c r="D98" s="19"/>
      <c r="E98" s="21"/>
      <c r="F98" s="24">
        <f>SUM(F99,F100)</f>
        <v>3174000</v>
      </c>
    </row>
    <row r="99" spans="1:6" ht="21" customHeight="1">
      <c r="A99" s="15"/>
      <c r="B99" s="16"/>
      <c r="C99" s="22" t="s">
        <v>70</v>
      </c>
      <c r="D99" s="19"/>
      <c r="E99" s="21" t="s">
        <v>38</v>
      </c>
      <c r="F99" s="24">
        <v>3024000</v>
      </c>
    </row>
    <row r="100" spans="1:6" ht="39" customHeight="1">
      <c r="A100" s="15"/>
      <c r="B100" s="16"/>
      <c r="C100" s="22" t="s">
        <v>140</v>
      </c>
      <c r="D100" s="19"/>
      <c r="E100" s="21">
        <v>2010</v>
      </c>
      <c r="F100" s="24">
        <v>150000</v>
      </c>
    </row>
    <row r="101" spans="1:6" ht="15.75" customHeight="1">
      <c r="A101" s="15"/>
      <c r="B101" s="16"/>
      <c r="C101" s="33"/>
      <c r="D101" s="19"/>
      <c r="E101" s="21"/>
      <c r="F101" s="34"/>
    </row>
    <row r="102" spans="1:6" ht="27" customHeight="1">
      <c r="A102" s="15"/>
      <c r="B102" s="16"/>
      <c r="C102" s="22" t="s">
        <v>71</v>
      </c>
      <c r="D102" s="19"/>
      <c r="E102" s="21"/>
      <c r="F102" s="24">
        <f>SUM(F103)</f>
        <v>1528498</v>
      </c>
    </row>
    <row r="103" spans="1:6" ht="24" customHeight="1">
      <c r="A103" s="15"/>
      <c r="B103" s="16"/>
      <c r="C103" s="22" t="s">
        <v>115</v>
      </c>
      <c r="D103" s="22"/>
      <c r="E103" s="21" t="s">
        <v>38</v>
      </c>
      <c r="F103" s="24">
        <v>1528498</v>
      </c>
    </row>
    <row r="104" spans="1:6" ht="17.25" customHeight="1">
      <c r="A104" s="15"/>
      <c r="B104" s="16"/>
      <c r="C104" s="22"/>
      <c r="D104" s="22"/>
      <c r="E104" s="21"/>
      <c r="F104" s="24"/>
    </row>
    <row r="105" spans="1:6" ht="22.5">
      <c r="A105" s="15"/>
      <c r="B105" s="16"/>
      <c r="C105" s="22" t="s">
        <v>141</v>
      </c>
      <c r="D105" s="22"/>
      <c r="E105" s="21"/>
      <c r="F105" s="24">
        <f>SUM(F106)</f>
        <v>609134</v>
      </c>
    </row>
    <row r="106" spans="1:6" ht="25.5" customHeight="1">
      <c r="A106" s="15"/>
      <c r="B106" s="16"/>
      <c r="C106" s="22" t="s">
        <v>142</v>
      </c>
      <c r="D106" s="22"/>
      <c r="E106" s="21" t="s">
        <v>38</v>
      </c>
      <c r="F106" s="24">
        <v>609134</v>
      </c>
    </row>
    <row r="107" spans="1:6" ht="18.75" customHeight="1">
      <c r="A107" s="15"/>
      <c r="B107" s="16"/>
      <c r="C107" s="22"/>
      <c r="D107" s="22"/>
      <c r="E107" s="21"/>
      <c r="F107" s="24"/>
    </row>
    <row r="108" spans="1:6" ht="18.75" customHeight="1">
      <c r="A108" s="15"/>
      <c r="B108" s="16"/>
      <c r="C108" s="22" t="s">
        <v>73</v>
      </c>
      <c r="D108" s="22"/>
      <c r="E108" s="21"/>
      <c r="F108" s="24">
        <f>SUM(F109:F124)</f>
        <v>179100</v>
      </c>
    </row>
    <row r="109" spans="1:6" ht="18.75" customHeight="1">
      <c r="A109" s="15"/>
      <c r="B109" s="16"/>
      <c r="C109" s="22" t="s">
        <v>156</v>
      </c>
      <c r="D109" s="22" t="s">
        <v>48</v>
      </c>
      <c r="E109" s="21">
        <v>2010</v>
      </c>
      <c r="F109" s="24">
        <v>2500</v>
      </c>
    </row>
    <row r="110" spans="1:6" ht="24" customHeight="1">
      <c r="A110" s="15"/>
      <c r="B110" s="16"/>
      <c r="C110" s="22" t="s">
        <v>74</v>
      </c>
      <c r="D110" s="22" t="s">
        <v>48</v>
      </c>
      <c r="E110" s="21">
        <v>2010</v>
      </c>
      <c r="F110" s="24">
        <v>13500</v>
      </c>
    </row>
    <row r="111" spans="1:6" ht="18.75" customHeight="1">
      <c r="A111" s="15"/>
      <c r="B111" s="16"/>
      <c r="C111" s="22" t="s">
        <v>75</v>
      </c>
      <c r="D111" s="22" t="s">
        <v>48</v>
      </c>
      <c r="E111" s="21">
        <v>2010</v>
      </c>
      <c r="F111" s="24">
        <v>22300</v>
      </c>
    </row>
    <row r="112" spans="1:6" ht="18.75" customHeight="1">
      <c r="A112" s="15"/>
      <c r="B112" s="16"/>
      <c r="C112" s="22" t="s">
        <v>76</v>
      </c>
      <c r="D112" s="22" t="s">
        <v>48</v>
      </c>
      <c r="E112" s="21">
        <v>2010</v>
      </c>
      <c r="F112" s="24">
        <v>1500</v>
      </c>
    </row>
    <row r="113" spans="1:6" ht="24.75" customHeight="1">
      <c r="A113" s="15"/>
      <c r="B113" s="16"/>
      <c r="C113" s="22" t="s">
        <v>77</v>
      </c>
      <c r="D113" s="22" t="s">
        <v>48</v>
      </c>
      <c r="E113" s="21">
        <v>2010</v>
      </c>
      <c r="F113" s="24">
        <v>13000</v>
      </c>
    </row>
    <row r="114" spans="1:6" ht="36" customHeight="1">
      <c r="A114" s="15"/>
      <c r="B114" s="16"/>
      <c r="C114" s="22" t="s">
        <v>143</v>
      </c>
      <c r="D114" s="22" t="s">
        <v>48</v>
      </c>
      <c r="E114" s="21">
        <v>2010</v>
      </c>
      <c r="F114" s="24">
        <v>20000</v>
      </c>
    </row>
    <row r="115" spans="1:6" ht="35.25" customHeight="1">
      <c r="A115" s="15"/>
      <c r="B115" s="16"/>
      <c r="C115" s="22" t="s">
        <v>78</v>
      </c>
      <c r="D115" s="22" t="s">
        <v>48</v>
      </c>
      <c r="E115" s="21">
        <v>2010</v>
      </c>
      <c r="F115" s="24">
        <v>6000</v>
      </c>
    </row>
    <row r="116" spans="1:6" ht="22.5" customHeight="1">
      <c r="A116" s="15"/>
      <c r="B116" s="16"/>
      <c r="C116" s="22" t="s">
        <v>144</v>
      </c>
      <c r="D116" s="22" t="s">
        <v>48</v>
      </c>
      <c r="E116" s="21">
        <v>2010</v>
      </c>
      <c r="F116" s="24">
        <v>10000</v>
      </c>
    </row>
    <row r="117" spans="1:6" ht="23.25" customHeight="1">
      <c r="A117" s="15"/>
      <c r="B117" s="16"/>
      <c r="C117" s="22" t="s">
        <v>79</v>
      </c>
      <c r="D117" s="22" t="s">
        <v>48</v>
      </c>
      <c r="E117" s="21">
        <v>2010</v>
      </c>
      <c r="F117" s="24">
        <v>7000</v>
      </c>
    </row>
    <row r="118" spans="1:6" ht="23.25" customHeight="1">
      <c r="A118" s="15"/>
      <c r="B118" s="16"/>
      <c r="C118" s="22" t="s">
        <v>80</v>
      </c>
      <c r="D118" s="22" t="s">
        <v>48</v>
      </c>
      <c r="E118" s="21">
        <v>2010</v>
      </c>
      <c r="F118" s="24">
        <v>22000</v>
      </c>
    </row>
    <row r="119" spans="1:6" ht="21" customHeight="1">
      <c r="A119" s="15"/>
      <c r="B119" s="16"/>
      <c r="C119" s="22" t="s">
        <v>145</v>
      </c>
      <c r="D119" s="22" t="s">
        <v>48</v>
      </c>
      <c r="E119" s="21">
        <v>2010</v>
      </c>
      <c r="F119" s="24">
        <v>13300</v>
      </c>
    </row>
    <row r="120" spans="1:6" ht="18" customHeight="1">
      <c r="A120" s="15"/>
      <c r="B120" s="16"/>
      <c r="C120" s="22" t="s">
        <v>81</v>
      </c>
      <c r="D120" s="22" t="s">
        <v>48</v>
      </c>
      <c r="E120" s="21">
        <v>2010</v>
      </c>
      <c r="F120" s="24">
        <v>1500</v>
      </c>
    </row>
    <row r="121" spans="1:6" ht="22.5" customHeight="1">
      <c r="A121" s="15"/>
      <c r="B121" s="16"/>
      <c r="C121" s="22" t="s">
        <v>82</v>
      </c>
      <c r="D121" s="22" t="s">
        <v>48</v>
      </c>
      <c r="E121" s="21">
        <v>2010</v>
      </c>
      <c r="F121" s="24">
        <v>19000</v>
      </c>
    </row>
    <row r="122" spans="1:6" ht="22.5" customHeight="1">
      <c r="A122" s="15"/>
      <c r="B122" s="16"/>
      <c r="C122" s="22" t="s">
        <v>83</v>
      </c>
      <c r="D122" s="22" t="s">
        <v>48</v>
      </c>
      <c r="E122" s="21">
        <v>2010</v>
      </c>
      <c r="F122" s="24">
        <v>1500</v>
      </c>
    </row>
    <row r="123" spans="1:6" ht="22.5" customHeight="1">
      <c r="A123" s="15"/>
      <c r="B123" s="16"/>
      <c r="C123" s="22" t="s">
        <v>84</v>
      </c>
      <c r="D123" s="22" t="s">
        <v>48</v>
      </c>
      <c r="E123" s="21">
        <v>2010</v>
      </c>
      <c r="F123" s="24">
        <v>20000</v>
      </c>
    </row>
    <row r="124" spans="1:6" ht="22.5" customHeight="1">
      <c r="A124" s="15"/>
      <c r="B124" s="16"/>
      <c r="C124" s="93" t="s">
        <v>3</v>
      </c>
      <c r="D124" s="22" t="s">
        <v>48</v>
      </c>
      <c r="E124" s="21">
        <v>2010</v>
      </c>
      <c r="F124" s="24">
        <v>6000</v>
      </c>
    </row>
    <row r="125" spans="1:6" ht="22.5" customHeight="1">
      <c r="A125" s="15"/>
      <c r="B125" s="16"/>
      <c r="C125" s="22"/>
      <c r="D125" s="22"/>
      <c r="E125" s="21"/>
      <c r="F125" s="24"/>
    </row>
    <row r="126" spans="1:6" ht="20.25" customHeight="1">
      <c r="A126" s="15"/>
      <c r="B126" s="16"/>
      <c r="C126" s="22" t="s">
        <v>12</v>
      </c>
      <c r="D126" s="22"/>
      <c r="E126" s="21"/>
      <c r="F126" s="24">
        <f>SUM(F127)</f>
        <v>20000</v>
      </c>
    </row>
    <row r="127" spans="1:6" ht="22.5" customHeight="1">
      <c r="A127" s="15"/>
      <c r="B127" s="16"/>
      <c r="C127" s="22" t="s">
        <v>13</v>
      </c>
      <c r="D127" s="22"/>
      <c r="E127" s="21" t="s">
        <v>38</v>
      </c>
      <c r="F127" s="24">
        <v>20000</v>
      </c>
    </row>
    <row r="128" spans="1:6" ht="15" customHeight="1">
      <c r="A128" s="15"/>
      <c r="B128" s="16"/>
      <c r="C128" s="22"/>
      <c r="D128" s="22"/>
      <c r="E128" s="21"/>
      <c r="F128" s="24"/>
    </row>
    <row r="129" spans="1:6" ht="22.5" customHeight="1">
      <c r="A129" s="15"/>
      <c r="B129" s="33"/>
      <c r="C129" s="33" t="s">
        <v>23</v>
      </c>
      <c r="D129" s="33"/>
      <c r="E129" s="36"/>
      <c r="F129" s="34">
        <f>SUM(F130,F134)</f>
        <v>1725876</v>
      </c>
    </row>
    <row r="130" spans="1:6" ht="12.75" customHeight="1">
      <c r="A130" s="15"/>
      <c r="B130" s="16"/>
      <c r="C130" s="22" t="s">
        <v>14</v>
      </c>
      <c r="D130" s="22"/>
      <c r="E130" s="21"/>
      <c r="F130" s="24">
        <f>SUM(F131:F132)</f>
        <v>1700876</v>
      </c>
    </row>
    <row r="131" spans="1:6" ht="38.25" customHeight="1">
      <c r="A131" s="15"/>
      <c r="B131" s="16"/>
      <c r="C131" s="22" t="s">
        <v>146</v>
      </c>
      <c r="D131" s="22"/>
      <c r="E131" s="21">
        <v>2010</v>
      </c>
      <c r="F131" s="24">
        <v>1199334</v>
      </c>
    </row>
    <row r="132" spans="1:6" ht="48" customHeight="1">
      <c r="A132" s="15"/>
      <c r="B132" s="16"/>
      <c r="C132" s="22" t="s">
        <v>4</v>
      </c>
      <c r="D132" s="22"/>
      <c r="E132" s="21">
        <v>2010</v>
      </c>
      <c r="F132" s="24">
        <v>501542</v>
      </c>
    </row>
    <row r="133" spans="1:6" ht="13.5" customHeight="1">
      <c r="A133" s="15"/>
      <c r="B133" s="16"/>
      <c r="C133" s="22"/>
      <c r="D133" s="22"/>
      <c r="E133" s="21"/>
      <c r="F133" s="24"/>
    </row>
    <row r="134" spans="1:6" ht="22.5" customHeight="1">
      <c r="A134" s="15"/>
      <c r="B134" s="16"/>
      <c r="C134" s="22" t="s">
        <v>0</v>
      </c>
      <c r="D134" s="22"/>
      <c r="E134" s="21"/>
      <c r="F134" s="24">
        <f>SUM(F135:F136)</f>
        <v>25000</v>
      </c>
    </row>
    <row r="135" spans="1:6" ht="22.5" customHeight="1">
      <c r="A135" s="15"/>
      <c r="B135" s="16"/>
      <c r="C135" s="93" t="s">
        <v>2</v>
      </c>
      <c r="D135" s="22" t="s">
        <v>48</v>
      </c>
      <c r="E135" s="21">
        <v>2010</v>
      </c>
      <c r="F135" s="24">
        <v>15000</v>
      </c>
    </row>
    <row r="136" spans="1:6" ht="35.25" customHeight="1">
      <c r="A136" s="15"/>
      <c r="B136" s="16"/>
      <c r="C136" s="22" t="s">
        <v>165</v>
      </c>
      <c r="D136" s="22"/>
      <c r="E136" s="21">
        <v>2010</v>
      </c>
      <c r="F136" s="24">
        <v>10000</v>
      </c>
    </row>
    <row r="137" spans="1:6" ht="23.25" customHeight="1">
      <c r="A137" s="15"/>
      <c r="B137" s="92"/>
      <c r="C137" s="16" t="s">
        <v>31</v>
      </c>
      <c r="D137" s="16"/>
      <c r="E137" s="11"/>
      <c r="F137" s="17">
        <f>F12+F41+F45+F49+F55+F65+F93+F97+F129</f>
        <v>25097658</v>
      </c>
    </row>
    <row r="138" spans="1:5" ht="23.25" customHeight="1">
      <c r="A138" s="15"/>
      <c r="D138" s="37" t="s">
        <v>24</v>
      </c>
      <c r="E138" s="37"/>
    </row>
    <row r="139" spans="1:5" ht="13.5" customHeight="1">
      <c r="A139" s="15"/>
      <c r="D139" s="37"/>
      <c r="E139" s="37"/>
    </row>
    <row r="140" ht="12.75">
      <c r="A140" s="15"/>
    </row>
    <row r="141" spans="1:4" ht="12.75">
      <c r="A141" s="15"/>
      <c r="D141" s="37" t="s">
        <v>168</v>
      </c>
    </row>
    <row r="142" ht="34.5" customHeight="1">
      <c r="A142" s="15"/>
    </row>
    <row r="143" ht="15" customHeight="1">
      <c r="A143" s="15"/>
    </row>
    <row r="144" ht="16.5" customHeight="1">
      <c r="A144" s="15"/>
    </row>
    <row r="145" ht="12" customHeight="1">
      <c r="A145" s="15"/>
    </row>
    <row r="146" ht="30" customHeight="1">
      <c r="A146" s="15"/>
    </row>
    <row r="147" ht="24" customHeight="1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 customHeight="1">
      <c r="A152" s="15"/>
    </row>
    <row r="153" ht="11.25" customHeight="1">
      <c r="A153" s="15"/>
    </row>
    <row r="154" ht="15" customHeight="1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37.5" customHeight="1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21.75" customHeight="1">
      <c r="A170" s="15"/>
    </row>
    <row r="171" ht="23.25" customHeight="1">
      <c r="A171" s="15"/>
    </row>
    <row r="172" ht="12.75" customHeight="1">
      <c r="A172" s="15"/>
    </row>
    <row r="173" ht="12.75">
      <c r="A173" s="15"/>
    </row>
    <row r="174" ht="24" customHeight="1">
      <c r="A174" s="15"/>
    </row>
    <row r="175" ht="12.75">
      <c r="A175" s="15"/>
    </row>
    <row r="176" spans="1:6" s="18" customFormat="1" ht="12.75">
      <c r="A176" s="15"/>
      <c r="B176" s="7"/>
      <c r="C176" s="7"/>
      <c r="D176" s="7"/>
      <c r="E176" s="7"/>
      <c r="F176" s="7"/>
    </row>
    <row r="177" ht="12.75">
      <c r="A177" s="15"/>
    </row>
    <row r="178" ht="12.75">
      <c r="A178" s="38"/>
    </row>
    <row r="179" spans="1:6" s="18" customFormat="1" ht="12.75">
      <c r="A179" s="7"/>
      <c r="B179" s="7"/>
      <c r="C179" s="7"/>
      <c r="D179" s="7"/>
      <c r="E179" s="7"/>
      <c r="F179" s="7"/>
    </row>
  </sheetData>
  <sheetProtection/>
  <mergeCells count="1">
    <mergeCell ref="B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3" manualBreakCount="3">
    <brk id="32" min="1" max="5" man="1"/>
    <brk id="64" min="1" max="5" man="1"/>
    <brk id="95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B7">
      <selection activeCell="I18" sqref="I18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11.57421875" style="0" customWidth="1"/>
    <col min="4" max="4" width="9.57421875" style="0" customWidth="1"/>
    <col min="5" max="5" width="16.140625" style="0" customWidth="1"/>
    <col min="6" max="6" width="14.421875" style="0" customWidth="1"/>
    <col min="7" max="7" width="14.140625" style="0" customWidth="1"/>
    <col min="8" max="8" width="13.421875" style="0" customWidth="1"/>
    <col min="9" max="9" width="12.28125" style="0" customWidth="1"/>
    <col min="10" max="10" width="12.57421875" style="0" customWidth="1"/>
    <col min="11" max="11" width="11.7109375" style="0" customWidth="1"/>
    <col min="12" max="12" width="9.00390625" style="0" customWidth="1"/>
    <col min="13" max="13" width="11.00390625" style="0" customWidth="1"/>
    <col min="15" max="15" width="4.8515625" style="0" customWidth="1"/>
  </cols>
  <sheetData>
    <row r="1" spans="8:14" ht="12.75">
      <c r="H1" s="2"/>
      <c r="I1" s="2"/>
      <c r="J1" s="2" t="s">
        <v>174</v>
      </c>
      <c r="K1" s="2"/>
      <c r="L1" s="2"/>
      <c r="M1" s="2"/>
      <c r="N1" s="39"/>
    </row>
    <row r="2" spans="8:14" ht="12.75">
      <c r="H2" s="2"/>
      <c r="I2" s="2"/>
      <c r="J2" s="2" t="s">
        <v>116</v>
      </c>
      <c r="K2" s="2"/>
      <c r="L2" s="2"/>
      <c r="M2" s="2"/>
      <c r="N2" s="39"/>
    </row>
    <row r="3" spans="8:14" ht="12.75">
      <c r="H3" s="2"/>
      <c r="I3" s="2"/>
      <c r="J3" s="2" t="s">
        <v>18</v>
      </c>
      <c r="K3" s="2"/>
      <c r="L3" s="2"/>
      <c r="M3" s="2"/>
      <c r="N3" s="39"/>
    </row>
    <row r="4" spans="10:14" ht="12.75">
      <c r="J4" s="2" t="s">
        <v>117</v>
      </c>
      <c r="L4" s="2"/>
      <c r="N4" s="39"/>
    </row>
    <row r="5" spans="12:14" ht="12.75">
      <c r="L5" s="2"/>
      <c r="N5" s="39"/>
    </row>
    <row r="6" spans="1:14" ht="17.25" customHeight="1">
      <c r="A6" s="99" t="s">
        <v>86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39"/>
    </row>
    <row r="7" ht="12.75">
      <c r="N7" s="39"/>
    </row>
    <row r="8" spans="1:14" ht="41.25" customHeight="1">
      <c r="A8" s="124" t="s">
        <v>25</v>
      </c>
      <c r="B8" s="126" t="s">
        <v>87</v>
      </c>
      <c r="C8" s="100" t="s">
        <v>88</v>
      </c>
      <c r="D8" s="100" t="s">
        <v>35</v>
      </c>
      <c r="E8" s="100" t="s">
        <v>89</v>
      </c>
      <c r="F8" s="116" t="s">
        <v>90</v>
      </c>
      <c r="G8" s="40" t="s">
        <v>91</v>
      </c>
      <c r="H8" s="114"/>
      <c r="I8" s="115"/>
      <c r="J8" s="41"/>
      <c r="K8" s="118" t="s">
        <v>92</v>
      </c>
      <c r="L8" s="119"/>
      <c r="N8" s="39"/>
    </row>
    <row r="9" spans="1:14" ht="23.25" customHeight="1">
      <c r="A9" s="125"/>
      <c r="B9" s="127"/>
      <c r="C9" s="112"/>
      <c r="D9" s="139"/>
      <c r="E9" s="113"/>
      <c r="F9" s="117"/>
      <c r="G9" s="43"/>
      <c r="H9" s="44">
        <v>2010</v>
      </c>
      <c r="I9" s="45">
        <v>2011</v>
      </c>
      <c r="J9" s="6">
        <v>2012</v>
      </c>
      <c r="K9" s="120"/>
      <c r="L9" s="121"/>
      <c r="N9" s="39"/>
    </row>
    <row r="10" spans="1:14" ht="21.75" customHeight="1">
      <c r="A10" s="125"/>
      <c r="B10" s="127"/>
      <c r="C10" s="112"/>
      <c r="D10" s="139"/>
      <c r="E10" s="46" t="s">
        <v>93</v>
      </c>
      <c r="F10" s="46" t="s">
        <v>93</v>
      </c>
      <c r="G10" s="46" t="s">
        <v>93</v>
      </c>
      <c r="H10" s="47" t="s">
        <v>93</v>
      </c>
      <c r="I10" s="47" t="s">
        <v>93</v>
      </c>
      <c r="J10" s="47" t="s">
        <v>93</v>
      </c>
      <c r="K10" s="122" t="s">
        <v>93</v>
      </c>
      <c r="L10" s="123"/>
      <c r="N10" s="39"/>
    </row>
    <row r="11" spans="1:14" ht="21.75" customHeight="1">
      <c r="A11" s="125"/>
      <c r="B11" s="128"/>
      <c r="C11" s="113"/>
      <c r="D11" s="140"/>
      <c r="E11" s="46" t="s">
        <v>94</v>
      </c>
      <c r="F11" s="46" t="s">
        <v>94</v>
      </c>
      <c r="G11" s="46" t="s">
        <v>94</v>
      </c>
      <c r="H11" s="47" t="s">
        <v>95</v>
      </c>
      <c r="I11" s="47" t="s">
        <v>95</v>
      </c>
      <c r="J11" s="47" t="s">
        <v>95</v>
      </c>
      <c r="K11" s="122" t="s">
        <v>94</v>
      </c>
      <c r="L11" s="123"/>
      <c r="N11" s="39"/>
    </row>
    <row r="12" spans="1:14" ht="13.5" thickBot="1">
      <c r="A12" s="5">
        <v>1</v>
      </c>
      <c r="B12" s="48">
        <v>2</v>
      </c>
      <c r="C12" s="48">
        <v>3</v>
      </c>
      <c r="D12" s="48">
        <v>4</v>
      </c>
      <c r="E12" s="49">
        <v>5</v>
      </c>
      <c r="F12" s="50">
        <v>6</v>
      </c>
      <c r="G12" s="50">
        <v>7</v>
      </c>
      <c r="H12" s="50">
        <v>8</v>
      </c>
      <c r="I12" s="50">
        <v>9</v>
      </c>
      <c r="J12" s="50">
        <v>10</v>
      </c>
      <c r="K12" s="129">
        <v>11</v>
      </c>
      <c r="L12" s="130"/>
      <c r="N12" s="39"/>
    </row>
    <row r="13" spans="1:14" ht="40.5" customHeight="1">
      <c r="A13" s="102">
        <v>1</v>
      </c>
      <c r="B13" s="131" t="s">
        <v>122</v>
      </c>
      <c r="C13" s="133" t="s">
        <v>29</v>
      </c>
      <c r="D13" s="51" t="s">
        <v>96</v>
      </c>
      <c r="E13" s="52">
        <f aca="true" t="shared" si="0" ref="E13:E18">SUM(F13:G13)</f>
        <v>6821291</v>
      </c>
      <c r="F13" s="53">
        <v>838854</v>
      </c>
      <c r="G13" s="54">
        <f aca="true" t="shared" si="1" ref="G13:G28">SUM(H13:J13)</f>
        <v>5982437</v>
      </c>
      <c r="H13" s="52">
        <v>5109173</v>
      </c>
      <c r="I13" s="52">
        <v>873264</v>
      </c>
      <c r="J13" s="52"/>
      <c r="K13" s="135" t="s">
        <v>15</v>
      </c>
      <c r="L13" s="136"/>
      <c r="N13" s="39"/>
    </row>
    <row r="14" spans="1:14" ht="33" customHeight="1" thickBot="1">
      <c r="A14" s="102"/>
      <c r="B14" s="132"/>
      <c r="C14" s="134"/>
      <c r="D14" s="55"/>
      <c r="E14" s="56">
        <f t="shared" si="0"/>
        <v>2162934</v>
      </c>
      <c r="F14" s="57">
        <v>254407</v>
      </c>
      <c r="G14" s="58">
        <f t="shared" si="1"/>
        <v>1908527</v>
      </c>
      <c r="H14" s="59">
        <v>1643684</v>
      </c>
      <c r="I14" s="59">
        <v>264843</v>
      </c>
      <c r="J14" s="59"/>
      <c r="K14" s="137"/>
      <c r="L14" s="138"/>
      <c r="N14" s="39"/>
    </row>
    <row r="15" spans="1:14" ht="19.5" customHeight="1">
      <c r="A15" s="102">
        <v>2</v>
      </c>
      <c r="B15" s="131" t="s">
        <v>44</v>
      </c>
      <c r="C15" s="133" t="s">
        <v>26</v>
      </c>
      <c r="D15" s="51" t="s">
        <v>96</v>
      </c>
      <c r="E15" s="52">
        <f t="shared" si="0"/>
        <v>1228140</v>
      </c>
      <c r="F15" s="53">
        <v>28140</v>
      </c>
      <c r="G15" s="54">
        <f t="shared" si="1"/>
        <v>1200000</v>
      </c>
      <c r="H15" s="52">
        <v>200000</v>
      </c>
      <c r="I15" s="52">
        <v>1000000</v>
      </c>
      <c r="J15" s="60"/>
      <c r="K15" s="111"/>
      <c r="L15" s="96"/>
      <c r="N15" s="39"/>
    </row>
    <row r="16" spans="1:14" ht="19.5" customHeight="1" thickBot="1">
      <c r="A16" s="102"/>
      <c r="B16" s="143"/>
      <c r="C16" s="139"/>
      <c r="D16" s="42"/>
      <c r="E16" s="61">
        <f t="shared" si="0"/>
        <v>1228140</v>
      </c>
      <c r="F16" s="62">
        <v>28140</v>
      </c>
      <c r="G16" s="63">
        <f t="shared" si="1"/>
        <v>1200000</v>
      </c>
      <c r="H16" s="61">
        <v>200000</v>
      </c>
      <c r="I16" s="61">
        <v>1000000</v>
      </c>
      <c r="J16" s="64"/>
      <c r="K16" s="97"/>
      <c r="L16" s="98"/>
      <c r="N16" s="39"/>
    </row>
    <row r="17" spans="1:14" ht="19.5" customHeight="1">
      <c r="A17" s="102">
        <v>3</v>
      </c>
      <c r="B17" s="131" t="s">
        <v>98</v>
      </c>
      <c r="C17" s="133" t="s">
        <v>26</v>
      </c>
      <c r="D17" s="51" t="s">
        <v>97</v>
      </c>
      <c r="E17" s="52">
        <f t="shared" si="0"/>
        <v>2456200</v>
      </c>
      <c r="F17" s="53">
        <v>5000</v>
      </c>
      <c r="G17" s="54">
        <f t="shared" si="1"/>
        <v>2451200</v>
      </c>
      <c r="H17" s="52">
        <v>2045400</v>
      </c>
      <c r="I17" s="52">
        <v>405800</v>
      </c>
      <c r="J17" s="60"/>
      <c r="K17" s="180" t="s">
        <v>175</v>
      </c>
      <c r="L17" s="181"/>
      <c r="N17" s="39"/>
    </row>
    <row r="18" spans="1:14" ht="19.5" customHeight="1" thickBot="1">
      <c r="A18" s="102"/>
      <c r="B18" s="132"/>
      <c r="C18" s="134"/>
      <c r="D18" s="55"/>
      <c r="E18" s="59">
        <f>SUM(F18:G18)</f>
        <v>1856200</v>
      </c>
      <c r="F18" s="57">
        <v>5000</v>
      </c>
      <c r="G18" s="65">
        <f t="shared" si="1"/>
        <v>1851200</v>
      </c>
      <c r="H18" s="59">
        <v>1845400</v>
      </c>
      <c r="I18" s="59">
        <v>5800</v>
      </c>
      <c r="J18" s="56"/>
      <c r="K18" s="182"/>
      <c r="L18" s="183"/>
      <c r="N18" s="39"/>
    </row>
    <row r="19" spans="1:14" ht="17.25" customHeight="1">
      <c r="A19" s="102">
        <v>4</v>
      </c>
      <c r="B19" s="144" t="s">
        <v>121</v>
      </c>
      <c r="C19" s="141" t="s">
        <v>26</v>
      </c>
      <c r="D19" s="66" t="s">
        <v>99</v>
      </c>
      <c r="E19" s="60">
        <f aca="true" t="shared" si="2" ref="E19:E30">SUM(F19:G19)</f>
        <v>6278440</v>
      </c>
      <c r="F19" s="67">
        <v>1118440</v>
      </c>
      <c r="G19" s="68">
        <f t="shared" si="1"/>
        <v>5160000</v>
      </c>
      <c r="H19" s="60">
        <v>5160000</v>
      </c>
      <c r="I19" s="60"/>
      <c r="J19" s="52">
        <v>0</v>
      </c>
      <c r="K19" s="157"/>
      <c r="L19" s="158"/>
      <c r="N19" s="39"/>
    </row>
    <row r="20" spans="1:14" ht="21.75" customHeight="1" thickBot="1">
      <c r="A20" s="102"/>
      <c r="B20" s="145"/>
      <c r="C20" s="142"/>
      <c r="D20" s="69"/>
      <c r="E20" s="56">
        <f t="shared" si="2"/>
        <v>6278440</v>
      </c>
      <c r="F20" s="70">
        <v>1118440</v>
      </c>
      <c r="G20" s="58">
        <f t="shared" si="1"/>
        <v>5160000</v>
      </c>
      <c r="H20" s="56">
        <v>5160000</v>
      </c>
      <c r="I20" s="56"/>
      <c r="J20" s="59">
        <v>0</v>
      </c>
      <c r="K20" s="159"/>
      <c r="L20" s="160"/>
      <c r="N20" s="71"/>
    </row>
    <row r="21" spans="1:14" ht="30" customHeight="1">
      <c r="A21" s="102">
        <v>5</v>
      </c>
      <c r="B21" s="144" t="s">
        <v>16</v>
      </c>
      <c r="C21" s="66" t="s">
        <v>27</v>
      </c>
      <c r="D21" s="66" t="s">
        <v>17</v>
      </c>
      <c r="E21" s="60">
        <f t="shared" si="2"/>
        <v>2986193</v>
      </c>
      <c r="F21" s="67">
        <v>419701</v>
      </c>
      <c r="G21" s="68">
        <f t="shared" si="1"/>
        <v>2566492</v>
      </c>
      <c r="H21" s="60">
        <v>1528498</v>
      </c>
      <c r="I21" s="60">
        <v>1037994</v>
      </c>
      <c r="J21" s="52"/>
      <c r="K21" s="135" t="s">
        <v>113</v>
      </c>
      <c r="L21" s="161"/>
      <c r="N21" s="39"/>
    </row>
    <row r="22" spans="1:14" ht="22.5" customHeight="1" thickBot="1">
      <c r="A22" s="102"/>
      <c r="B22" s="146"/>
      <c r="C22" s="72"/>
      <c r="D22" s="72"/>
      <c r="E22" s="64">
        <f t="shared" si="2"/>
        <v>447932</v>
      </c>
      <c r="F22" s="73">
        <v>62956</v>
      </c>
      <c r="G22" s="74">
        <f t="shared" si="1"/>
        <v>384976</v>
      </c>
      <c r="H22" s="64">
        <v>229276</v>
      </c>
      <c r="I22" s="64">
        <v>155700</v>
      </c>
      <c r="J22" s="61"/>
      <c r="K22" s="162"/>
      <c r="L22" s="163"/>
      <c r="N22" s="39"/>
    </row>
    <row r="23" spans="1:14" ht="18.75" customHeight="1">
      <c r="A23" s="102">
        <v>6</v>
      </c>
      <c r="B23" s="144" t="s">
        <v>72</v>
      </c>
      <c r="C23" s="141" t="s">
        <v>26</v>
      </c>
      <c r="D23" s="66" t="s">
        <v>99</v>
      </c>
      <c r="E23" s="60">
        <f t="shared" si="2"/>
        <v>2550494</v>
      </c>
      <c r="F23" s="67">
        <v>1941360</v>
      </c>
      <c r="G23" s="68">
        <f t="shared" si="1"/>
        <v>609134</v>
      </c>
      <c r="H23" s="52">
        <v>609134</v>
      </c>
      <c r="I23" s="52"/>
      <c r="J23" s="52"/>
      <c r="K23" s="135" t="s">
        <v>100</v>
      </c>
      <c r="L23" s="136"/>
      <c r="N23" s="39"/>
    </row>
    <row r="24" spans="1:14" ht="39" customHeight="1" thickBot="1">
      <c r="A24" s="102"/>
      <c r="B24" s="145"/>
      <c r="C24" s="142"/>
      <c r="D24" s="69"/>
      <c r="E24" s="56">
        <f t="shared" si="2"/>
        <v>420603</v>
      </c>
      <c r="F24" s="70">
        <v>321131</v>
      </c>
      <c r="G24" s="58">
        <f t="shared" si="1"/>
        <v>99472</v>
      </c>
      <c r="H24" s="59">
        <v>99472</v>
      </c>
      <c r="I24" s="59"/>
      <c r="J24" s="59"/>
      <c r="K24" s="155"/>
      <c r="L24" s="156"/>
      <c r="N24" s="39"/>
    </row>
    <row r="25" spans="1:14" ht="46.5" customHeight="1" thickBot="1">
      <c r="A25" s="102">
        <v>7</v>
      </c>
      <c r="B25" s="144" t="s">
        <v>85</v>
      </c>
      <c r="C25" s="141" t="s">
        <v>26</v>
      </c>
      <c r="D25" s="75" t="s">
        <v>108</v>
      </c>
      <c r="E25" s="60">
        <f t="shared" si="2"/>
        <v>16454702</v>
      </c>
      <c r="F25" s="67">
        <v>333208</v>
      </c>
      <c r="G25" s="58">
        <v>16121494</v>
      </c>
      <c r="H25" s="60"/>
      <c r="I25" s="60">
        <v>5014799</v>
      </c>
      <c r="J25" s="60">
        <v>5113820</v>
      </c>
      <c r="K25" s="107" t="s">
        <v>107</v>
      </c>
      <c r="L25" s="136"/>
      <c r="N25" s="39"/>
    </row>
    <row r="26" spans="1:14" ht="39" customHeight="1" thickBot="1">
      <c r="A26" s="102"/>
      <c r="B26" s="145"/>
      <c r="C26" s="106"/>
      <c r="D26" s="76"/>
      <c r="E26" s="4">
        <f t="shared" si="2"/>
        <v>5169657</v>
      </c>
      <c r="F26" s="77">
        <v>333208</v>
      </c>
      <c r="G26" s="78">
        <v>4836449</v>
      </c>
      <c r="H26" s="4"/>
      <c r="I26" s="4">
        <v>1504440</v>
      </c>
      <c r="J26" s="4">
        <v>1534146</v>
      </c>
      <c r="K26" s="153"/>
      <c r="L26" s="154"/>
      <c r="N26" s="39"/>
    </row>
    <row r="27" spans="1:14" ht="35.25" customHeight="1">
      <c r="A27" s="102">
        <v>8</v>
      </c>
      <c r="B27" s="148" t="s">
        <v>30</v>
      </c>
      <c r="C27" s="102" t="s">
        <v>26</v>
      </c>
      <c r="D27" s="102" t="s">
        <v>101</v>
      </c>
      <c r="E27" s="4">
        <v>8021829</v>
      </c>
      <c r="F27" s="77">
        <v>49898</v>
      </c>
      <c r="G27" s="78">
        <f>SUM(H27:J27)</f>
        <v>4707306</v>
      </c>
      <c r="H27" s="4">
        <v>6100</v>
      </c>
      <c r="I27" s="4">
        <v>96380</v>
      </c>
      <c r="J27" s="4">
        <v>4604826</v>
      </c>
      <c r="K27" s="147" t="s">
        <v>169</v>
      </c>
      <c r="L27" s="147"/>
      <c r="N27" s="39"/>
    </row>
    <row r="28" spans="1:14" ht="39" customHeight="1" thickBot="1">
      <c r="A28" s="102"/>
      <c r="B28" s="148"/>
      <c r="C28" s="102"/>
      <c r="D28" s="102"/>
      <c r="E28" s="79">
        <v>2432850</v>
      </c>
      <c r="F28" s="80">
        <v>49898</v>
      </c>
      <c r="G28" s="65">
        <f t="shared" si="1"/>
        <v>1431876</v>
      </c>
      <c r="H28" s="79">
        <v>6100</v>
      </c>
      <c r="I28" s="79">
        <v>29230</v>
      </c>
      <c r="J28" s="79">
        <v>1396546</v>
      </c>
      <c r="K28" s="147"/>
      <c r="L28" s="147"/>
      <c r="N28" s="39"/>
    </row>
    <row r="29" spans="1:14" ht="22.5" customHeight="1">
      <c r="A29" s="102">
        <v>9</v>
      </c>
      <c r="B29" s="103" t="s">
        <v>49</v>
      </c>
      <c r="C29" s="102" t="s">
        <v>26</v>
      </c>
      <c r="D29" s="105" t="s">
        <v>96</v>
      </c>
      <c r="E29" s="4">
        <f t="shared" si="2"/>
        <v>75000</v>
      </c>
      <c r="F29" s="77"/>
      <c r="G29" s="78">
        <f aca="true" t="shared" si="3" ref="G29:G42">SUM(H29:J29)</f>
        <v>75000</v>
      </c>
      <c r="H29" s="79">
        <v>75000</v>
      </c>
      <c r="I29" s="79"/>
      <c r="J29" s="79"/>
      <c r="K29" s="164"/>
      <c r="L29" s="165"/>
      <c r="N29" s="39"/>
    </row>
    <row r="30" spans="1:14" ht="29.25" customHeight="1" thickBot="1">
      <c r="A30" s="102"/>
      <c r="B30" s="104"/>
      <c r="C30" s="102"/>
      <c r="D30" s="106"/>
      <c r="E30" s="4">
        <f t="shared" si="2"/>
        <v>75000</v>
      </c>
      <c r="F30" s="77"/>
      <c r="G30" s="78">
        <f t="shared" si="3"/>
        <v>75000</v>
      </c>
      <c r="H30" s="79">
        <v>75000</v>
      </c>
      <c r="I30" s="79"/>
      <c r="J30" s="79"/>
      <c r="K30" s="166"/>
      <c r="L30" s="167"/>
      <c r="N30" s="39"/>
    </row>
    <row r="31" spans="1:14" ht="29.25" customHeight="1">
      <c r="A31" s="102">
        <v>10</v>
      </c>
      <c r="B31" s="103" t="s">
        <v>120</v>
      </c>
      <c r="C31" s="102" t="s">
        <v>26</v>
      </c>
      <c r="D31" s="105" t="s">
        <v>97</v>
      </c>
      <c r="E31" s="4">
        <f aca="true" t="shared" si="4" ref="E31:E42">SUM(F31:G31)</f>
        <v>182200</v>
      </c>
      <c r="F31" s="77">
        <v>152200</v>
      </c>
      <c r="G31" s="78">
        <f t="shared" si="3"/>
        <v>30000</v>
      </c>
      <c r="H31" s="79">
        <v>30000</v>
      </c>
      <c r="I31" s="79"/>
      <c r="J31" s="79"/>
      <c r="K31" s="168"/>
      <c r="L31" s="169"/>
      <c r="N31" s="39"/>
    </row>
    <row r="32" spans="1:14" ht="29.25" customHeight="1" thickBot="1">
      <c r="A32" s="102"/>
      <c r="B32" s="104"/>
      <c r="C32" s="102"/>
      <c r="D32" s="106"/>
      <c r="E32" s="4">
        <f t="shared" si="4"/>
        <v>182200</v>
      </c>
      <c r="F32" s="77">
        <v>152200</v>
      </c>
      <c r="G32" s="78">
        <f t="shared" si="3"/>
        <v>30000</v>
      </c>
      <c r="H32" s="79">
        <v>30000</v>
      </c>
      <c r="I32" s="79"/>
      <c r="J32" s="79"/>
      <c r="K32" s="166"/>
      <c r="L32" s="167"/>
      <c r="N32" s="39"/>
    </row>
    <row r="33" spans="1:14" ht="29.25" customHeight="1">
      <c r="A33" s="102">
        <v>11</v>
      </c>
      <c r="B33" s="103" t="s">
        <v>70</v>
      </c>
      <c r="C33" s="102" t="s">
        <v>26</v>
      </c>
      <c r="D33" s="105" t="s">
        <v>103</v>
      </c>
      <c r="E33" s="4">
        <f t="shared" si="4"/>
        <v>10808000</v>
      </c>
      <c r="F33" s="77">
        <v>1100000</v>
      </c>
      <c r="G33" s="78">
        <f t="shared" si="3"/>
        <v>9708000</v>
      </c>
      <c r="H33" s="79">
        <v>3024000</v>
      </c>
      <c r="I33" s="79">
        <v>3727000</v>
      </c>
      <c r="J33" s="79">
        <v>2957000</v>
      </c>
      <c r="K33" s="107" t="s">
        <v>104</v>
      </c>
      <c r="L33" s="108"/>
      <c r="N33" s="39"/>
    </row>
    <row r="34" spans="1:14" ht="29.25" customHeight="1" thickBot="1">
      <c r="A34" s="102"/>
      <c r="B34" s="104"/>
      <c r="C34" s="102"/>
      <c r="D34" s="106"/>
      <c r="E34" s="4">
        <f t="shared" si="4"/>
        <v>10808000</v>
      </c>
      <c r="F34" s="77">
        <v>1100000</v>
      </c>
      <c r="G34" s="78">
        <f t="shared" si="3"/>
        <v>9708000</v>
      </c>
      <c r="H34" s="79">
        <v>3024000</v>
      </c>
      <c r="I34" s="79">
        <v>3727000</v>
      </c>
      <c r="J34" s="79">
        <v>2957000</v>
      </c>
      <c r="K34" s="109"/>
      <c r="L34" s="110"/>
      <c r="N34" s="39"/>
    </row>
    <row r="35" spans="1:14" ht="24" customHeight="1">
      <c r="A35" s="102">
        <v>12</v>
      </c>
      <c r="B35" s="103" t="s">
        <v>119</v>
      </c>
      <c r="C35" s="102" t="s">
        <v>26</v>
      </c>
      <c r="D35" s="105" t="s">
        <v>102</v>
      </c>
      <c r="E35" s="4">
        <f t="shared" si="4"/>
        <v>1200000</v>
      </c>
      <c r="F35" s="77"/>
      <c r="G35" s="78">
        <f t="shared" si="3"/>
        <v>1200000</v>
      </c>
      <c r="H35" s="79">
        <v>200000</v>
      </c>
      <c r="I35" s="79">
        <v>1000000</v>
      </c>
      <c r="J35" s="79"/>
      <c r="K35" s="107"/>
      <c r="L35" s="161"/>
      <c r="N35" s="39"/>
    </row>
    <row r="36" spans="1:14" ht="22.5" customHeight="1" thickBot="1">
      <c r="A36" s="102"/>
      <c r="B36" s="104"/>
      <c r="C36" s="102"/>
      <c r="D36" s="106"/>
      <c r="E36" s="64">
        <f t="shared" si="4"/>
        <v>1200000</v>
      </c>
      <c r="F36" s="73"/>
      <c r="G36" s="74">
        <f t="shared" si="3"/>
        <v>1200000</v>
      </c>
      <c r="H36" s="61">
        <v>200000</v>
      </c>
      <c r="I36" s="61">
        <v>1000000</v>
      </c>
      <c r="J36" s="61"/>
      <c r="K36" s="170"/>
      <c r="L36" s="171"/>
      <c r="N36" s="39"/>
    </row>
    <row r="37" spans="1:14" ht="26.25" customHeight="1">
      <c r="A37" s="105">
        <v>13</v>
      </c>
      <c r="B37" s="179" t="s">
        <v>9</v>
      </c>
      <c r="C37" s="102" t="s">
        <v>26</v>
      </c>
      <c r="D37" s="172" t="s">
        <v>102</v>
      </c>
      <c r="E37" s="4">
        <f t="shared" si="4"/>
        <v>2261000</v>
      </c>
      <c r="F37" s="77"/>
      <c r="G37" s="78">
        <f t="shared" si="3"/>
        <v>2261000</v>
      </c>
      <c r="H37" s="4">
        <v>1114498</v>
      </c>
      <c r="I37" s="4">
        <v>1146502</v>
      </c>
      <c r="J37" s="4"/>
      <c r="K37" s="174"/>
      <c r="L37" s="108"/>
      <c r="N37" s="39"/>
    </row>
    <row r="38" spans="1:14" ht="42" customHeight="1">
      <c r="A38" s="106"/>
      <c r="B38" s="140"/>
      <c r="C38" s="102"/>
      <c r="D38" s="173"/>
      <c r="E38" s="4">
        <f t="shared" si="4"/>
        <v>2261000</v>
      </c>
      <c r="F38" s="77"/>
      <c r="G38" s="78">
        <f t="shared" si="3"/>
        <v>2261000</v>
      </c>
      <c r="H38" s="4">
        <v>1114498</v>
      </c>
      <c r="I38" s="4">
        <v>1146502</v>
      </c>
      <c r="J38" s="4"/>
      <c r="K38" s="175"/>
      <c r="L38" s="176"/>
      <c r="N38" s="39"/>
    </row>
    <row r="39" spans="1:14" ht="22.5" customHeight="1">
      <c r="A39" s="105">
        <v>14</v>
      </c>
      <c r="B39" s="179" t="s">
        <v>118</v>
      </c>
      <c r="C39" s="102" t="s">
        <v>26</v>
      </c>
      <c r="D39" s="172" t="s">
        <v>10</v>
      </c>
      <c r="E39" s="4">
        <f t="shared" si="4"/>
        <v>3970000</v>
      </c>
      <c r="F39" s="77"/>
      <c r="G39" s="78">
        <f t="shared" si="3"/>
        <v>3970000</v>
      </c>
      <c r="H39" s="4">
        <v>5000</v>
      </c>
      <c r="I39" s="4">
        <v>2775500</v>
      </c>
      <c r="J39" s="4">
        <v>1189500</v>
      </c>
      <c r="K39" s="177"/>
      <c r="L39" s="163"/>
      <c r="N39" s="39"/>
    </row>
    <row r="40" spans="1:14" ht="22.5" customHeight="1" thickBot="1">
      <c r="A40" s="106"/>
      <c r="B40" s="140"/>
      <c r="C40" s="102"/>
      <c r="D40" s="173"/>
      <c r="E40" s="4">
        <f t="shared" si="4"/>
        <v>3970000</v>
      </c>
      <c r="F40" s="77"/>
      <c r="G40" s="78">
        <f t="shared" si="3"/>
        <v>3970000</v>
      </c>
      <c r="H40" s="4">
        <v>5000</v>
      </c>
      <c r="I40" s="4">
        <v>2775500</v>
      </c>
      <c r="J40" s="4">
        <v>1189500</v>
      </c>
      <c r="K40" s="178"/>
      <c r="L40" s="171"/>
      <c r="N40" s="39"/>
    </row>
    <row r="41" spans="1:14" ht="22.5" customHeight="1">
      <c r="A41" s="105">
        <v>15</v>
      </c>
      <c r="B41" s="179" t="s">
        <v>13</v>
      </c>
      <c r="C41" s="102" t="s">
        <v>26</v>
      </c>
      <c r="D41" s="105" t="s">
        <v>102</v>
      </c>
      <c r="E41" s="4">
        <f t="shared" si="4"/>
        <v>720000</v>
      </c>
      <c r="F41" s="80"/>
      <c r="G41" s="78">
        <f t="shared" si="3"/>
        <v>720000</v>
      </c>
      <c r="H41" s="79">
        <v>20000</v>
      </c>
      <c r="I41" s="79">
        <v>700000</v>
      </c>
      <c r="J41" s="79"/>
      <c r="K41" s="107" t="s">
        <v>114</v>
      </c>
      <c r="L41" s="108"/>
      <c r="N41" s="39"/>
    </row>
    <row r="42" spans="1:14" ht="22.5" customHeight="1" thickBot="1">
      <c r="A42" s="106"/>
      <c r="B42" s="140"/>
      <c r="C42" s="102"/>
      <c r="D42" s="106"/>
      <c r="E42" s="4">
        <f t="shared" si="4"/>
        <v>289673</v>
      </c>
      <c r="F42" s="80"/>
      <c r="G42" s="78">
        <f t="shared" si="3"/>
        <v>289673</v>
      </c>
      <c r="H42" s="79">
        <v>20000</v>
      </c>
      <c r="I42" s="79">
        <v>269673</v>
      </c>
      <c r="J42" s="79"/>
      <c r="K42" s="109"/>
      <c r="L42" s="110"/>
      <c r="N42" s="39"/>
    </row>
    <row r="43" spans="1:14" ht="17.25" customHeight="1">
      <c r="A43" s="81"/>
      <c r="B43" s="82" t="s">
        <v>89</v>
      </c>
      <c r="C43" s="43"/>
      <c r="D43" s="43"/>
      <c r="E43" s="83">
        <f>SUM(E13,E15,E17,E19,E21,E23,E25,E27,E29,E31,E33,E35,E37,E39,E41)</f>
        <v>66013489</v>
      </c>
      <c r="F43" s="83">
        <f aca="true" t="shared" si="5" ref="F43:J44">SUM(F13,F15,F17,F19,F21,F23,F25,F27,F29,F31,F33,F35,F37,F39,F41)</f>
        <v>5986801</v>
      </c>
      <c r="G43" s="83">
        <f t="shared" si="5"/>
        <v>56762063</v>
      </c>
      <c r="H43" s="83">
        <f t="shared" si="5"/>
        <v>19126803</v>
      </c>
      <c r="I43" s="83">
        <f t="shared" si="5"/>
        <v>17777239</v>
      </c>
      <c r="J43" s="83">
        <f t="shared" si="5"/>
        <v>13865146</v>
      </c>
      <c r="K43" s="149"/>
      <c r="L43" s="150"/>
      <c r="N43" s="39"/>
    </row>
    <row r="44" spans="1:14" ht="30" customHeight="1" thickBot="1">
      <c r="A44" s="81"/>
      <c r="B44" s="84" t="s">
        <v>105</v>
      </c>
      <c r="C44" s="85"/>
      <c r="D44" s="85"/>
      <c r="E44" s="86">
        <f>SUM(E14,E16,E18,E20,E22,E24,E26,E28,E30,E32,E34,E36,E38,E40,E42)</f>
        <v>38782629</v>
      </c>
      <c r="F44" s="86">
        <f t="shared" si="5"/>
        <v>3425380</v>
      </c>
      <c r="G44" s="86">
        <f t="shared" si="5"/>
        <v>34406173</v>
      </c>
      <c r="H44" s="86">
        <f t="shared" si="5"/>
        <v>13652430</v>
      </c>
      <c r="I44" s="86">
        <f t="shared" si="5"/>
        <v>11878688</v>
      </c>
      <c r="J44" s="86">
        <f t="shared" si="5"/>
        <v>7077192</v>
      </c>
      <c r="K44" s="151"/>
      <c r="L44" s="152"/>
      <c r="N44" s="39"/>
    </row>
    <row r="45" ht="17.25" customHeight="1">
      <c r="N45" s="39"/>
    </row>
    <row r="46" ht="22.5" customHeight="1">
      <c r="N46" s="39"/>
    </row>
    <row r="47" spans="8:14" ht="21" customHeight="1">
      <c r="H47" s="1" t="s">
        <v>24</v>
      </c>
      <c r="I47" s="1"/>
      <c r="J47" s="1"/>
      <c r="N47" s="39"/>
    </row>
    <row r="48" spans="8:16" ht="13.5" customHeight="1">
      <c r="H48" s="1"/>
      <c r="I48" s="1"/>
      <c r="J48" s="1"/>
      <c r="L48" s="1"/>
      <c r="N48" s="39"/>
      <c r="P48" s="3"/>
    </row>
    <row r="49" spans="8:14" ht="16.5" customHeight="1">
      <c r="H49" s="1"/>
      <c r="I49" s="1"/>
      <c r="J49" s="1"/>
      <c r="N49" s="39"/>
    </row>
    <row r="50" spans="8:14" ht="15.75" customHeight="1">
      <c r="H50" s="1" t="s">
        <v>106</v>
      </c>
      <c r="I50" s="1"/>
      <c r="J50" s="1"/>
      <c r="N50" s="39"/>
    </row>
  </sheetData>
  <sheetProtection/>
  <mergeCells count="80">
    <mergeCell ref="A37:A38"/>
    <mergeCell ref="A39:A40"/>
    <mergeCell ref="A41:A42"/>
    <mergeCell ref="B41:B42"/>
    <mergeCell ref="B37:B38"/>
    <mergeCell ref="B39:B40"/>
    <mergeCell ref="C41:C42"/>
    <mergeCell ref="D41:D42"/>
    <mergeCell ref="K41:L42"/>
    <mergeCell ref="D37:D38"/>
    <mergeCell ref="D39:D40"/>
    <mergeCell ref="K37:L38"/>
    <mergeCell ref="K39:L40"/>
    <mergeCell ref="C37:C38"/>
    <mergeCell ref="C39:C40"/>
    <mergeCell ref="A35:A36"/>
    <mergeCell ref="B35:B36"/>
    <mergeCell ref="C35:C36"/>
    <mergeCell ref="D35:D36"/>
    <mergeCell ref="K43:L44"/>
    <mergeCell ref="K17:L18"/>
    <mergeCell ref="K25:L26"/>
    <mergeCell ref="K23:L24"/>
    <mergeCell ref="K19:L20"/>
    <mergeCell ref="K21:L22"/>
    <mergeCell ref="K29:L30"/>
    <mergeCell ref="K31:L32"/>
    <mergeCell ref="K35:L36"/>
    <mergeCell ref="D27:D28"/>
    <mergeCell ref="K27:L28"/>
    <mergeCell ref="A25:A26"/>
    <mergeCell ref="B25:B26"/>
    <mergeCell ref="C25:C26"/>
    <mergeCell ref="A27:A28"/>
    <mergeCell ref="B27:B28"/>
    <mergeCell ref="C27:C28"/>
    <mergeCell ref="A23:A24"/>
    <mergeCell ref="B23:B24"/>
    <mergeCell ref="C23:C24"/>
    <mergeCell ref="A17:A18"/>
    <mergeCell ref="B17:B18"/>
    <mergeCell ref="C17:C18"/>
    <mergeCell ref="A21:A22"/>
    <mergeCell ref="B21:B22"/>
    <mergeCell ref="A19:A20"/>
    <mergeCell ref="B19:B20"/>
    <mergeCell ref="C19:C20"/>
    <mergeCell ref="B15:B16"/>
    <mergeCell ref="A15:A16"/>
    <mergeCell ref="C15:C16"/>
    <mergeCell ref="B8:B11"/>
    <mergeCell ref="K12:L12"/>
    <mergeCell ref="A13:A14"/>
    <mergeCell ref="B13:B14"/>
    <mergeCell ref="C13:C14"/>
    <mergeCell ref="K13:L14"/>
    <mergeCell ref="D8:D11"/>
    <mergeCell ref="K15:L16"/>
    <mergeCell ref="A6:M6"/>
    <mergeCell ref="C8:C11"/>
    <mergeCell ref="H8:I8"/>
    <mergeCell ref="F8:F9"/>
    <mergeCell ref="E8:E9"/>
    <mergeCell ref="K8:L9"/>
    <mergeCell ref="K10:L10"/>
    <mergeCell ref="K11:L11"/>
    <mergeCell ref="A8:A11"/>
    <mergeCell ref="A29:A30"/>
    <mergeCell ref="B29:B30"/>
    <mergeCell ref="C29:C30"/>
    <mergeCell ref="D29:D30"/>
    <mergeCell ref="B33:B34"/>
    <mergeCell ref="A33:A34"/>
    <mergeCell ref="C33:C34"/>
    <mergeCell ref="K33:L34"/>
    <mergeCell ref="D33:D34"/>
    <mergeCell ref="A31:A32"/>
    <mergeCell ref="B31:B32"/>
    <mergeCell ref="C31:C32"/>
    <mergeCell ref="D31:D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lzak</cp:lastModifiedBy>
  <cp:lastPrinted>2010-06-30T07:04:54Z</cp:lastPrinted>
  <dcterms:created xsi:type="dcterms:W3CDTF">2008-01-11T07:16:34Z</dcterms:created>
  <dcterms:modified xsi:type="dcterms:W3CDTF">2010-06-30T07:05:06Z</dcterms:modified>
  <cp:category/>
  <cp:version/>
  <cp:contentType/>
  <cp:contentStatus/>
</cp:coreProperties>
</file>