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Zał.6" sheetId="1" r:id="rId1"/>
    <sheet name="Zał.6a" sheetId="2" r:id="rId2"/>
  </sheets>
  <definedNames/>
  <calcPr fullCalcOnLoad="1"/>
</workbook>
</file>

<file path=xl/sharedStrings.xml><?xml version="1.0" encoding="utf-8"?>
<sst xmlns="http://schemas.openxmlformats.org/spreadsheetml/2006/main" count="267" uniqueCount="186">
  <si>
    <t>projekt</t>
  </si>
  <si>
    <t>Rady Miejskiej w Czechowicach-Dziedzicach</t>
  </si>
  <si>
    <t>Dział 600 Transport i łączność</t>
  </si>
  <si>
    <t>Dział 700 Gospodarka mieszkaniowa</t>
  </si>
  <si>
    <t>Dział 710 Działalność usługowa</t>
  </si>
  <si>
    <t>Dział 750 Administracja publiczna</t>
  </si>
  <si>
    <t>Dział 754 Bezpieczeństwo publiczne i ochrona przeciwpożarowa</t>
  </si>
  <si>
    <t>Dział 801 Oświata i wychowanie</t>
  </si>
  <si>
    <t>Dział 852 Pomoc społeczna</t>
  </si>
  <si>
    <t>Dział 900 Gospodarka komunalna i ochrona środowiska</t>
  </si>
  <si>
    <t>Dział 921 Kultura i ochrona dziedzictwa narodowego</t>
  </si>
  <si>
    <t>Dział 926 Kultura fizyczna i sport</t>
  </si>
  <si>
    <t>Przewodniczący Rady Miejskiej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</si>
  <si>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</si>
  <si>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</si>
  <si>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</si>
  <si>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</si>
  <si>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</si>
  <si>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</si>
  <si>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Rozdz.80110 Gimnazja</t>
  </si>
  <si>
    <t>Rozdz.85202 Domy pomocy społecznej</t>
  </si>
  <si>
    <t>Rozdz.90001 Gospodarka ściekowa i ochrona wód</t>
  </si>
  <si>
    <t>Rozdz.92109 Domy i ośrodki kultury, świetlice i kluby</t>
  </si>
  <si>
    <t>Rozdz.92116 Biblioteki</t>
  </si>
  <si>
    <t>Rozdz.92604 Instytucje kultury fizycznej</t>
  </si>
  <si>
    <t>RAZEM:</t>
  </si>
  <si>
    <t>L.p.</t>
  </si>
  <si>
    <t>Dział, rozdział, nazwa zadania</t>
  </si>
  <si>
    <t>Zakres rzeczowy</t>
  </si>
  <si>
    <t>Okres realizacji</t>
  </si>
  <si>
    <t>Rozdz.60004 Lokalny transport zbiorowy</t>
  </si>
  <si>
    <t>WPI</t>
  </si>
  <si>
    <t>Rozdz.60016 Drogi publiczne gminne</t>
  </si>
  <si>
    <t>Rozdz.70004 Różne jednostki obsługi gospodarki mieszkaniowej</t>
  </si>
  <si>
    <t>Regulacje stanów prawnych gruntów zajętych na cele publiczne wg podjętych uchwał</t>
  </si>
  <si>
    <t>Budowa sali gimnastycznej w SP Nr 2 w Ligocie przy ul.Miliardowickiej</t>
  </si>
  <si>
    <t>Budowa domu spokojnej starości "Złota Jesień"</t>
  </si>
  <si>
    <t>Budowa budynku Miejskiej Biblioteki Publicznej przy ul.Niepodległości w Czechowicach-Dziedzicach</t>
  </si>
  <si>
    <t>Załącznik Nr 6a</t>
  </si>
  <si>
    <t xml:space="preserve">WIELOLETNIE PLANY INWESTYCJNE GMINY CZECHOWICE-DZIEDZICE 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</si>
  <si>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</si>
  <si>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</si>
  <si>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</si>
  <si>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</si>
  <si>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</si>
  <si>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</si>
  <si>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wartość zadania</t>
  </si>
  <si>
    <t>środki budżet.</t>
  </si>
  <si>
    <t>środki budżetowe</t>
  </si>
  <si>
    <t>Urząd Miejski</t>
  </si>
  <si>
    <t>Budowa sali gimnastycznej 
w SP Nr 2 w Ligocie przy ul.Miliardowickiej</t>
  </si>
  <si>
    <t>ZOPO</t>
  </si>
  <si>
    <t xml:space="preserve">Budowa sali gimnastycznej w 
Gimnazjum Nr 3 w Czechowicach-Dziedzicach </t>
  </si>
  <si>
    <t>Budowa kanalizacji sanitarnej w rejonie ul.Rumana w dzielnicy Grabowice w Czechowicach-Dziedzicach</t>
  </si>
  <si>
    <t>AZK</t>
  </si>
  <si>
    <t>Rekultywacja składowiska odpadów etap II</t>
  </si>
  <si>
    <t>Rekultywacji składowiska Odpadów III etap</t>
  </si>
  <si>
    <t>Ogółem środki budżetowe</t>
  </si>
  <si>
    <t>Budowa sali gimnastycznej w Gimnazjum Nr 3 w Czechowicach-Dziedzicach</t>
  </si>
  <si>
    <t>Termomodernizacja Gimnazjum 
Nr 1 w Czechowicach-Dziedzicach z zastosowaniem systemu solarnego dla przygotowania ciepłej wody użytkowej</t>
  </si>
  <si>
    <t>1 200 000
(dotacja RPO WŚ)</t>
  </si>
  <si>
    <t>Termomodernizacja Gimnazjum Nr 1 w Czechowicach-Dziedzicach z zastosowaniem systemu solarnego dla przygotowania ciepłej wody użytkowej</t>
  </si>
  <si>
    <t>WYKAZ WYDATKÓW MAJĄTKOWYCH DO BUDŻETU NA ROK 2009</t>
  </si>
  <si>
    <t>Plan na 2009r.</t>
  </si>
  <si>
    <t>Rozdz. 60014 Drogi publiczne powiatowe</t>
  </si>
  <si>
    <t>Zakup programu komputerowego na cmentarz</t>
  </si>
  <si>
    <t>Zakup zestawów komputerowych z oprogramowaniem</t>
  </si>
  <si>
    <t>Zakup programów komputerowych</t>
  </si>
  <si>
    <t>Zakup pojazdu pożarniczego dla OSP Zabrzeg</t>
  </si>
  <si>
    <t>Zakup kamery przenośnej na potrzeby miasta i gminy</t>
  </si>
  <si>
    <t>Rozdz.85203 Ośrodki wsparcia</t>
  </si>
  <si>
    <t>Robot kuchenny z przystawkami do mięs i jarzyn</t>
  </si>
  <si>
    <t>Rozdz.90004 Utrzymanie zieleni w miastach i gminach</t>
  </si>
  <si>
    <t>Przebudowa Miejskiego Domu Kultury w Czechowicach-Dziedzicach</t>
  </si>
  <si>
    <t xml:space="preserve">720 000
(dotacja RPO WŚ) </t>
  </si>
  <si>
    <t>dotacja RPO WŚ 1612 239 (2009r.), dotacja 493 303 (2010r.)</t>
  </si>
  <si>
    <t>Zakup autobusu do PKM</t>
  </si>
  <si>
    <t>Budowa chodnika wzdłuż ul. K. Napierskiego</t>
  </si>
  <si>
    <t>na długości 302m</t>
  </si>
  <si>
    <t>Przebudowa ul. Pańskiej w Ligocie</t>
  </si>
  <si>
    <t>Przebudowa ul. Jaworowej w Ligocie</t>
  </si>
  <si>
    <t>Przebudowa ul. Kamienieckiej w Bronowie</t>
  </si>
  <si>
    <t>Przebudowa ul. Jeleniej w Zabrzegu</t>
  </si>
  <si>
    <t>Projekt przebudowy ul. Zabiele</t>
  </si>
  <si>
    <t>Budowa dźwigu osobowego w budynku przy ul. Bestwińskiej</t>
  </si>
  <si>
    <t>Budowa dźwigu osobowego w budynku przy ul. Miliardowickiej</t>
  </si>
  <si>
    <t>Zakup samochodu dostawczego</t>
  </si>
  <si>
    <t>Klimatyzacja urzędu</t>
  </si>
  <si>
    <t>Rozdz. 75411 Komendy powiatowe Państwowej Straży Pożarnej</t>
  </si>
  <si>
    <t>Budowa strażnicy Państwowej Straży Pożarnej w Bielsku - Białej</t>
  </si>
  <si>
    <t>Rozdz.90015 Oswietlenie ulic, placów i dróg</t>
  </si>
  <si>
    <t>Budowa oświetlenia na ul. Mazańcowickiej</t>
  </si>
  <si>
    <t>na odcinku od ZOPO do ZSP Nr1</t>
  </si>
  <si>
    <t>Budowa oświetlenia na ul. Piłsudskiego</t>
  </si>
  <si>
    <t>Adaptacja pomieszczeń na Pl. J.Pawła II na pomieszczenia biurowe</t>
  </si>
  <si>
    <t>Budowa boisk przy SP Nr3 w Czechowicach - Dziedzicach</t>
  </si>
  <si>
    <t>Projekt boiska przy SP Nr 5 w Czechowicach - Dziedzicach</t>
  </si>
  <si>
    <t>dotacja</t>
  </si>
  <si>
    <t>1szt</t>
  </si>
  <si>
    <t>wg projektu</t>
  </si>
  <si>
    <t>1szt.</t>
  </si>
  <si>
    <t>Zakup nagłośnienia dla ZS w Ligocie</t>
  </si>
  <si>
    <t>Rozdz.80104 Przedszkola</t>
  </si>
  <si>
    <t>Wykonanie lamp oświetleniowych na ul. Szymanowskiego</t>
  </si>
  <si>
    <t>Wykonanie lampy oświetleniowej na ul. Marzanny</t>
  </si>
  <si>
    <t>Wykonanie oświetlenia ul. Wrzosowej między budynkami nr 18 i 20</t>
  </si>
  <si>
    <t>Wykonanie oświetlenia na ul. Pasieki przy posesji nr 54</t>
  </si>
  <si>
    <t xml:space="preserve">Wykonanie oświetlenia ul. Dzięciołów </t>
  </si>
  <si>
    <t>Wykonanie punktów świetlnych na ul. Owocowej, Wiśniowej, bocznej do Gazdy</t>
  </si>
  <si>
    <t>jednostki pomocnicze</t>
  </si>
  <si>
    <t>wg projektu, jednostki pomocnicze</t>
  </si>
  <si>
    <t>4szt, jednostki pomocnicze</t>
  </si>
  <si>
    <t>2009-2011</t>
  </si>
  <si>
    <t>2007-2009</t>
  </si>
  <si>
    <t>2008-2010</t>
  </si>
  <si>
    <t>2008-2009</t>
  </si>
  <si>
    <t>2009-2010</t>
  </si>
  <si>
    <t>2006-2009</t>
  </si>
  <si>
    <t>wg uchwał</t>
  </si>
  <si>
    <t>1 szt.</t>
  </si>
  <si>
    <t>Budowa oświetlenia nowo powstałego parkingu przy SP Nr7</t>
  </si>
  <si>
    <t>Zakup kosiarki samojezdnej dla PP Nr 6</t>
  </si>
  <si>
    <t>1szt jednostki pomocnicze</t>
  </si>
  <si>
    <t>Zakup trybun ruchomych do sali sportowej w SP Nr 5</t>
  </si>
  <si>
    <t>Wykonanie oświetlenia ulic Sadowej i Topolowej</t>
  </si>
  <si>
    <t>Wykonanie projektu oświetlenia ul. Legionów na odcinku od ul. Węglowej do mostu na Wiśle</t>
  </si>
  <si>
    <t>Wykonanie projektu oświetlenia na skrzyżowaniu ulic Słowackiego, Towarowej i Traugutta</t>
  </si>
  <si>
    <t>Wykonanie projektu oświetlenia na ul. Mazańcowickiej (brakujący odcinek przy przystanku autobusowym pomiędzy ul. Zaplecze, a ul. Ciernistą), wykonanie oświetlenia na ul. Płaskiej, Brzeziny i Wodnej</t>
  </si>
  <si>
    <t>Dział 851 Ochrona zdrowia</t>
  </si>
  <si>
    <t>Wykonanie oświetlenia (pojedynczych lamp) na ulicach: Chabrowa 4, Bażantów 4, Kwiecista, Zawiła</t>
  </si>
  <si>
    <t>3 autobusy</t>
  </si>
  <si>
    <t xml:space="preserve">Zakup autobusów do PKM </t>
  </si>
  <si>
    <t xml:space="preserve"> projekt</t>
  </si>
  <si>
    <t>Budowa parkingu przy SP Nr 3 przy ul. Lipowskiej</t>
  </si>
  <si>
    <t xml:space="preserve"> jednostki pomocnicze</t>
  </si>
  <si>
    <t xml:space="preserve">       mgr Marek Kwaśny</t>
  </si>
  <si>
    <t xml:space="preserve">     mgr Marek Kwaśny</t>
  </si>
  <si>
    <t>wybranych pomieszczeń</t>
  </si>
  <si>
    <t>Budowa oświetlenia na ul. Kołłątaja i na Placu J. Pawła II</t>
  </si>
  <si>
    <t>Projekt i uzupełnienie punktów świetlnych na ul. Michałowicza i ul. Witkiewicza</t>
  </si>
  <si>
    <t>Zakup imitatora do skrzyni na radar</t>
  </si>
  <si>
    <t>wykonanie nawierzchni utwardzonej na odcinku 314m zgodnie z projektem</t>
  </si>
  <si>
    <t>wykonanie nawierzchni utwardzonej na odcinku 192m zgodnie z projektem</t>
  </si>
  <si>
    <t>projekt wykonawczy, utwardzenie nawierzchni na odcinku o dł 655m</t>
  </si>
  <si>
    <t>projekt wykonawczy, utwardzenie nawierzchni na odcinku o dł 430m</t>
  </si>
  <si>
    <t>520 490 (pożyczka w 2008r) 98 060 (dotacja WFOŚ iGW 2008r.) 51 120 (dotacja Eko Fundusz 2008r.) 100 000 (pożyczka w 2009r)</t>
  </si>
  <si>
    <t>Przebudowa ul. Klasztornej</t>
  </si>
  <si>
    <t>aktualizacja dokumantacji</t>
  </si>
  <si>
    <t>Budowa sali gimnastycznej w SP Nr 3 w Ligocie</t>
  </si>
  <si>
    <t>rozpoczęcie zadania</t>
  </si>
  <si>
    <t>Budowa sali gimnastycznej w SP Nr 3 w Ligocie,</t>
  </si>
  <si>
    <t>Budowa sali gimnastycznej w SP Nr 2</t>
  </si>
  <si>
    <t>przeprojektowanie</t>
  </si>
  <si>
    <t>Rozdz.92105 Pozostałe zadania w zakresie kultury</t>
  </si>
  <si>
    <t>Pomnik Wolności</t>
  </si>
  <si>
    <t>Projekt przebudowy ul. Cichej, od ul. Lipowskiej do DK-1</t>
  </si>
  <si>
    <t>Sygnalizacja świetlna na skrzyżowaniu ul. Węglowa - Topolowa - Traugutta, nakładka asfaltowa na ul. Narutowicza, chodnik w ul. Legionów od ul. Waryńskiego do mostu na Wiśle - projekt, modernizacja ul. Traugutta wraz z chodnikami - projekt, budowa chodnika w ul. Bronowskiej do skrzyżowania z ul. Zabrzeską,  budowa chodnika przy ul. Czechowickiej</t>
  </si>
  <si>
    <t>Budowa windy zewnętrznej dla osób niepełnosprawnych w budynku głównym</t>
  </si>
  <si>
    <t>Projekt przebudowy ul. Bory i części ul. Koło od mostu na rzece Wapienica do ul. Bory</t>
  </si>
  <si>
    <t xml:space="preserve">Załącznik Nr 6 </t>
  </si>
  <si>
    <t xml:space="preserve">Budowa kanalizacji sanitarnej w rejonie ul.Rumana w dzielnicy Grabowice w Czechowicach-Dziedzicach </t>
  </si>
  <si>
    <t>do uchwały budżetowej Nr XXVIII/260/08</t>
  </si>
  <si>
    <t>z dnia 30 grudnia 2008 r.</t>
  </si>
  <si>
    <t xml:space="preserve">z dnia 30 grudnia 2008 r.           </t>
  </si>
  <si>
    <t>Zakup urządzenia wielofunkcyjnego do renowacji trawy i odśnieżania</t>
  </si>
  <si>
    <t>Wydatki na objęcie udziałów w Sp. z o.o. Przedsiębiorstwo Inżynierii Miejskiej w Czechowicach - Dziedzicach</t>
  </si>
  <si>
    <t>Przebudowa boiska na terenie MOSiR w Czechowicach- Dziedzicach</t>
  </si>
  <si>
    <t>Przebudowa boiska na terenie MOSiR w Czechowicach - Dziedzicach</t>
  </si>
  <si>
    <t>Wykonanie projektu brakującej części oświetlenia na ul. Korfantego</t>
  </si>
  <si>
    <t>Tremomodorenizacja Szkoły Podstawowej Nr 2 w Ligocie</t>
  </si>
  <si>
    <t>Zagospodarowanie terenu przy Osiedlu Północ w Czechowicach - Dziedzicach</t>
  </si>
  <si>
    <t>PKM</t>
  </si>
  <si>
    <t>Dział 71095 Pozostała działalność</t>
  </si>
  <si>
    <t>Rozdz. 85111 Szpitale ogólne</t>
  </si>
  <si>
    <t>Dofinansowanie zakupu sprzętu medycznego do Szpitala Powiatowego w Pszczynie</t>
  </si>
  <si>
    <t>Uzupełnienie oświetlenia ulicy Ślepej</t>
  </si>
  <si>
    <t>Zakup fotoradaru wraz z komputerem i oprogramowaniem oraz pojazdem przystosowanym do jego przewozu i obsługi</t>
  </si>
  <si>
    <t>Zakup 2 używanych autobusów</t>
  </si>
  <si>
    <t>Wykonanie placu zabaw na terenie połozonym w sąsiedztwie garaży przy ul. Bestwińskiej</t>
  </si>
  <si>
    <t>Wykonanie projektu technicznego i wykonanie oświetlenia przy ul. Pszczelarskiej</t>
  </si>
  <si>
    <t>Wykonanie projektu technicznego oświetlenia skrzyżowania ul. Kunza z ul. Zarzeczną i części ul. Zarzecznej</t>
  </si>
  <si>
    <t>Wykonanie projektu i wykonanie oświetlenia przy ul. Rudzickiej</t>
  </si>
  <si>
    <t xml:space="preserve"> Utworzenie infrastruktury Śląskiego Centrum Naukowo – Technologicznego Przemysłu Lotniczego Sp. z o.o. w Czechowicach -Dziedzicach poprzez objęcie akcji w podwyższonym kapitale zakładowym Górnośląskiej Agencji Przekształceń Przedsiębiorstw S.A. przez Gminę Czechowice - Dziedzice” 
</t>
  </si>
  <si>
    <t xml:space="preserve">dotacja PRO WŚ  dotacja               3 510 359 (2010r.), dotacja               3 579 674 zł (2011), realizacja w 2012r (5 992 875 zł w tym:                     1 797 863 zł - śr wł.,4 195 012zł - dotacja) </t>
  </si>
  <si>
    <t xml:space="preserve">Termomodernizacja budynku głównego Urzędu Miejskiego w Czechowicach – Dziedzicach przy Placu Jana Pawła II 1
</t>
  </si>
  <si>
    <t>2006-2012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</si>
</sst>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</numFmts>
  <fonts count="46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CE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3" fillId="33" borderId="15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0" fillId="0" borderId="25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1" fillId="33" borderId="12" xfId="0" applyFont="1" applyFill="1" applyBorder="1" applyAlignment="1">
      <alignment horizontal="center" wrapText="1"/>
    </xf>
    <xf numFmtId="3" fontId="0" fillId="0" borderId="2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3" fillId="33" borderId="27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6" fillId="0" borderId="24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3" fontId="0" fillId="0" borderId="13" xfId="0" applyNumberFormat="1" applyBorder="1" applyAlignment="1">
      <alignment horizontal="center"/>
    </xf>
    <xf numFmtId="0" fontId="3" fillId="33" borderId="30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6" fillId="0" borderId="25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39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3" borderId="13" xfId="0" applyFon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25" xfId="0" applyBorder="1" applyAlignment="1">
      <alignment horizontal="center" vertical="top"/>
    </xf>
    <xf numFmtId="3" fontId="3" fillId="33" borderId="25" xfId="0" applyNumberFormat="1" applyFont="1" applyFill="1" applyBorder="1" applyAlignment="1">
      <alignment wrapText="1"/>
    </xf>
    <xf numFmtId="3" fontId="3" fillId="33" borderId="31" xfId="0" applyNumberFormat="1" applyFont="1" applyFill="1" applyBorder="1" applyAlignment="1">
      <alignment wrapText="1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31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B61">
      <selection activeCell="D44" sqref="D44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2.28125" style="0" customWidth="1"/>
    <col min="4" max="4" width="24.421875" style="0" customWidth="1"/>
    <col min="5" max="5" width="10.7109375" style="0" customWidth="1"/>
    <col min="6" max="6" width="9.57421875" style="0" customWidth="1"/>
  </cols>
  <sheetData>
    <row r="2" spans="4:6" ht="12.75">
      <c r="D2" s="5" t="s">
        <v>159</v>
      </c>
      <c r="E2" s="5"/>
      <c r="F2" s="5"/>
    </row>
    <row r="3" spans="4:6" ht="12.75">
      <c r="D3" s="5" t="s">
        <v>161</v>
      </c>
      <c r="E3" s="5"/>
      <c r="F3" s="5"/>
    </row>
    <row r="4" spans="4:6" ht="12.75">
      <c r="D4" s="5" t="s">
        <v>1</v>
      </c>
      <c r="E4" s="5"/>
      <c r="F4" s="5"/>
    </row>
    <row r="5" spans="4:6" ht="12.75">
      <c r="D5" s="5" t="s">
        <v>162</v>
      </c>
      <c r="E5" s="5"/>
      <c r="F5" s="5"/>
    </row>
    <row r="7" spans="1:6" ht="12.75">
      <c r="A7" s="54"/>
      <c r="B7" s="92" t="s">
        <v>62</v>
      </c>
      <c r="C7" s="92"/>
      <c r="D7" s="92"/>
      <c r="E7" s="92"/>
      <c r="F7" s="92"/>
    </row>
    <row r="9" spans="1:6" ht="22.5">
      <c r="A9" s="52"/>
      <c r="B9" s="7" t="s">
        <v>26</v>
      </c>
      <c r="C9" s="7" t="s">
        <v>27</v>
      </c>
      <c r="D9" s="7" t="s">
        <v>28</v>
      </c>
      <c r="E9" s="7" t="s">
        <v>29</v>
      </c>
      <c r="F9" s="7" t="s">
        <v>63</v>
      </c>
    </row>
    <row r="10" spans="1:6" s="9" customFormat="1" ht="14.25" customHeight="1">
      <c r="A10" s="53"/>
      <c r="B10" s="8">
        <v>1</v>
      </c>
      <c r="C10" s="8">
        <v>2</v>
      </c>
      <c r="D10" s="8">
        <v>3</v>
      </c>
      <c r="E10" s="8">
        <v>4</v>
      </c>
      <c r="F10" s="8">
        <v>5</v>
      </c>
    </row>
    <row r="11" spans="1:6" s="6" customFormat="1" ht="12.75">
      <c r="A11" s="15"/>
      <c r="B11" s="10"/>
      <c r="C11" s="10" t="s">
        <v>2</v>
      </c>
      <c r="D11" s="10"/>
      <c r="E11" s="7"/>
      <c r="F11" s="11">
        <f>F12+F16+F20</f>
        <v>3254000</v>
      </c>
    </row>
    <row r="12" spans="1:6" s="6" customFormat="1" ht="12.75">
      <c r="A12" s="15"/>
      <c r="B12" s="10"/>
      <c r="C12" s="4" t="s">
        <v>30</v>
      </c>
      <c r="D12" s="10"/>
      <c r="E12" s="7"/>
      <c r="F12" s="12">
        <f>F13+F14</f>
        <v>1004000</v>
      </c>
    </row>
    <row r="13" spans="1:6" s="6" customFormat="1" ht="12.75">
      <c r="A13" s="15"/>
      <c r="B13" s="10"/>
      <c r="C13" s="4" t="s">
        <v>76</v>
      </c>
      <c r="D13" s="4" t="s">
        <v>97</v>
      </c>
      <c r="E13" s="13" t="s">
        <v>31</v>
      </c>
      <c r="F13" s="12">
        <v>824000</v>
      </c>
    </row>
    <row r="14" spans="1:6" s="6" customFormat="1" ht="12.75">
      <c r="A14" s="15"/>
      <c r="B14" s="10"/>
      <c r="C14" s="4" t="s">
        <v>177</v>
      </c>
      <c r="D14" s="4" t="s">
        <v>97</v>
      </c>
      <c r="E14" s="13">
        <v>2009</v>
      </c>
      <c r="F14" s="12">
        <v>180000</v>
      </c>
    </row>
    <row r="15" spans="1:6" s="6" customFormat="1" ht="12.75">
      <c r="A15" s="15"/>
      <c r="B15" s="10"/>
      <c r="C15" s="4"/>
      <c r="D15" s="4"/>
      <c r="E15" s="13"/>
      <c r="F15" s="12"/>
    </row>
    <row r="16" spans="1:6" s="6" customFormat="1" ht="12.75">
      <c r="A16" s="15"/>
      <c r="B16" s="10"/>
      <c r="C16" s="4" t="s">
        <v>64</v>
      </c>
      <c r="D16" s="4"/>
      <c r="E16" s="13"/>
      <c r="F16" s="12">
        <f>SUM(F17:F18)</f>
        <v>910000</v>
      </c>
    </row>
    <row r="17" spans="1:6" s="6" customFormat="1" ht="105" customHeight="1">
      <c r="A17" s="15"/>
      <c r="B17" s="10"/>
      <c r="C17" s="4" t="s">
        <v>156</v>
      </c>
      <c r="D17" s="50" t="s">
        <v>97</v>
      </c>
      <c r="E17" s="13">
        <v>2009</v>
      </c>
      <c r="F17" s="12">
        <v>910000</v>
      </c>
    </row>
    <row r="18" spans="1:6" s="6" customFormat="1" ht="14.25" customHeight="1">
      <c r="A18" s="15"/>
      <c r="B18" s="10"/>
      <c r="C18" s="4"/>
      <c r="D18" s="4"/>
      <c r="E18" s="13"/>
      <c r="F18" s="12"/>
    </row>
    <row r="19" spans="1:6" s="6" customFormat="1" ht="12.75">
      <c r="A19" s="15"/>
      <c r="B19" s="10"/>
      <c r="C19" s="4"/>
      <c r="D19" s="4"/>
      <c r="E19" s="13"/>
      <c r="F19" s="12"/>
    </row>
    <row r="20" spans="1:6" s="6" customFormat="1" ht="12.75">
      <c r="A20" s="15"/>
      <c r="B20" s="10"/>
      <c r="C20" s="4" t="s">
        <v>32</v>
      </c>
      <c r="D20" s="4"/>
      <c r="E20" s="13"/>
      <c r="F20" s="12">
        <f>SUM(F21:F29)</f>
        <v>1340000</v>
      </c>
    </row>
    <row r="21" spans="1:6" s="6" customFormat="1" ht="23.25" customHeight="1">
      <c r="A21" s="15"/>
      <c r="B21" s="10"/>
      <c r="C21" s="4" t="s">
        <v>77</v>
      </c>
      <c r="D21" s="4" t="s">
        <v>78</v>
      </c>
      <c r="E21" s="13">
        <v>2009</v>
      </c>
      <c r="F21" s="12">
        <v>315000</v>
      </c>
    </row>
    <row r="22" spans="1:6" s="6" customFormat="1" ht="39" customHeight="1">
      <c r="A22" s="15"/>
      <c r="B22" s="10"/>
      <c r="C22" s="4" t="s">
        <v>79</v>
      </c>
      <c r="D22" s="4" t="s">
        <v>141</v>
      </c>
      <c r="E22" s="13">
        <v>2009</v>
      </c>
      <c r="F22" s="12">
        <v>200000</v>
      </c>
    </row>
    <row r="23" spans="1:6" s="6" customFormat="1" ht="34.5" customHeight="1">
      <c r="A23" s="15"/>
      <c r="B23" s="10"/>
      <c r="C23" s="4" t="s">
        <v>80</v>
      </c>
      <c r="D23" s="4" t="s">
        <v>142</v>
      </c>
      <c r="E23" s="13">
        <v>2009</v>
      </c>
      <c r="F23" s="12">
        <v>170000</v>
      </c>
    </row>
    <row r="24" spans="1:6" s="6" customFormat="1" ht="42" customHeight="1">
      <c r="A24" s="15"/>
      <c r="B24" s="10"/>
      <c r="C24" s="4" t="s">
        <v>81</v>
      </c>
      <c r="D24" s="4" t="s">
        <v>143</v>
      </c>
      <c r="E24" s="13">
        <v>2009</v>
      </c>
      <c r="F24" s="12">
        <v>300000</v>
      </c>
    </row>
    <row r="25" spans="1:6" s="6" customFormat="1" ht="39" customHeight="1">
      <c r="A25" s="15"/>
      <c r="B25" s="10"/>
      <c r="C25" s="4" t="s">
        <v>82</v>
      </c>
      <c r="D25" s="4" t="s">
        <v>144</v>
      </c>
      <c r="E25" s="13">
        <v>2009</v>
      </c>
      <c r="F25" s="12">
        <v>200000</v>
      </c>
    </row>
    <row r="26" spans="1:6" s="6" customFormat="1" ht="22.5" customHeight="1">
      <c r="A26" s="15"/>
      <c r="B26" s="10"/>
      <c r="C26" s="4" t="s">
        <v>83</v>
      </c>
      <c r="D26" s="4" t="s">
        <v>0</v>
      </c>
      <c r="E26" s="13">
        <v>2009</v>
      </c>
      <c r="F26" s="12">
        <v>40000</v>
      </c>
    </row>
    <row r="27" spans="1:6" s="6" customFormat="1" ht="22.5" customHeight="1">
      <c r="A27" s="15"/>
      <c r="B27" s="10"/>
      <c r="C27" s="4" t="s">
        <v>158</v>
      </c>
      <c r="D27" s="4" t="s">
        <v>0</v>
      </c>
      <c r="E27" s="13">
        <v>2009</v>
      </c>
      <c r="F27" s="12">
        <v>40000</v>
      </c>
    </row>
    <row r="28" spans="1:6" s="6" customFormat="1" ht="22.5" customHeight="1">
      <c r="A28" s="15"/>
      <c r="B28" s="10"/>
      <c r="C28" s="4" t="s">
        <v>146</v>
      </c>
      <c r="D28" s="4" t="s">
        <v>147</v>
      </c>
      <c r="E28" s="13" t="s">
        <v>31</v>
      </c>
      <c r="F28" s="12">
        <v>35000</v>
      </c>
    </row>
    <row r="29" spans="1:6" s="6" customFormat="1" ht="22.5" customHeight="1">
      <c r="A29" s="15"/>
      <c r="B29" s="10"/>
      <c r="C29" s="4" t="s">
        <v>155</v>
      </c>
      <c r="D29" s="4" t="s">
        <v>0</v>
      </c>
      <c r="E29" s="13">
        <v>2009</v>
      </c>
      <c r="F29" s="12">
        <v>40000</v>
      </c>
    </row>
    <row r="30" spans="1:6" s="6" customFormat="1" ht="22.5" customHeight="1">
      <c r="A30" s="15"/>
      <c r="B30" s="10"/>
      <c r="C30" s="4"/>
      <c r="D30" s="4"/>
      <c r="E30" s="13"/>
      <c r="F30" s="12"/>
    </row>
    <row r="31" spans="1:6" s="6" customFormat="1" ht="12" customHeight="1">
      <c r="A31" s="15"/>
      <c r="B31" s="10"/>
      <c r="C31" s="10" t="s">
        <v>3</v>
      </c>
      <c r="D31" s="10"/>
      <c r="E31" s="7"/>
      <c r="F31" s="11">
        <f>F32</f>
        <v>230400</v>
      </c>
    </row>
    <row r="32" spans="1:6" s="6" customFormat="1" ht="22.5" customHeight="1">
      <c r="A32" s="15"/>
      <c r="B32" s="10"/>
      <c r="C32" s="4" t="s">
        <v>33</v>
      </c>
      <c r="D32" s="4"/>
      <c r="E32" s="13"/>
      <c r="F32" s="12">
        <f>SUM(F33:F35)</f>
        <v>230400</v>
      </c>
    </row>
    <row r="33" spans="1:6" ht="24.75" customHeight="1">
      <c r="A33" s="15"/>
      <c r="B33" s="10"/>
      <c r="C33" s="4" t="s">
        <v>84</v>
      </c>
      <c r="D33" s="4" t="s">
        <v>98</v>
      </c>
      <c r="E33" s="13">
        <v>2009</v>
      </c>
      <c r="F33" s="12">
        <v>65700</v>
      </c>
    </row>
    <row r="34" spans="1:6" ht="23.25" customHeight="1">
      <c r="A34" s="15"/>
      <c r="B34" s="10"/>
      <c r="C34" s="4" t="s">
        <v>85</v>
      </c>
      <c r="D34" s="4" t="s">
        <v>98</v>
      </c>
      <c r="E34" s="13">
        <v>2009</v>
      </c>
      <c r="F34" s="12">
        <v>164700</v>
      </c>
    </row>
    <row r="35" spans="1:6" ht="12.75">
      <c r="A35" s="15"/>
      <c r="B35" s="10"/>
      <c r="C35" s="4"/>
      <c r="D35" s="4"/>
      <c r="E35" s="13"/>
      <c r="F35" s="12"/>
    </row>
    <row r="36" spans="1:6" ht="12.75">
      <c r="A36" s="15"/>
      <c r="B36" s="10"/>
      <c r="C36" s="16" t="s">
        <v>4</v>
      </c>
      <c r="D36" s="16"/>
      <c r="E36" s="18"/>
      <c r="F36" s="19">
        <f>F37+F40+F43</f>
        <v>1611000</v>
      </c>
    </row>
    <row r="37" spans="1:6" ht="21.75" customHeight="1">
      <c r="A37" s="15"/>
      <c r="B37" s="10"/>
      <c r="C37" s="4" t="s">
        <v>13</v>
      </c>
      <c r="D37" s="10"/>
      <c r="E37" s="7"/>
      <c r="F37" s="12">
        <f>F38</f>
        <v>100000</v>
      </c>
    </row>
    <row r="38" spans="1:6" ht="34.5" customHeight="1">
      <c r="A38" s="15"/>
      <c r="B38" s="10"/>
      <c r="C38" s="4" t="s">
        <v>34</v>
      </c>
      <c r="D38" s="14" t="s">
        <v>118</v>
      </c>
      <c r="E38" s="13">
        <v>2009</v>
      </c>
      <c r="F38" s="12">
        <v>100000</v>
      </c>
    </row>
    <row r="39" spans="1:6" ht="11.25" customHeight="1">
      <c r="A39" s="15"/>
      <c r="B39" s="10"/>
      <c r="C39" s="4"/>
      <c r="D39" s="10"/>
      <c r="E39" s="13"/>
      <c r="F39" s="20"/>
    </row>
    <row r="40" spans="1:6" ht="12.75">
      <c r="A40" s="15"/>
      <c r="B40" s="10"/>
      <c r="C40" s="4" t="s">
        <v>14</v>
      </c>
      <c r="D40" s="4"/>
      <c r="E40" s="13"/>
      <c r="F40" s="12">
        <f>F41</f>
        <v>11000</v>
      </c>
    </row>
    <row r="41" spans="1:6" ht="23.25" customHeight="1">
      <c r="A41" s="15"/>
      <c r="B41" s="15"/>
      <c r="C41" s="4" t="s">
        <v>65</v>
      </c>
      <c r="D41" s="4"/>
      <c r="E41" s="13">
        <v>2009</v>
      </c>
      <c r="F41" s="12">
        <v>11000</v>
      </c>
    </row>
    <row r="42" spans="1:6" ht="14.25" customHeight="1">
      <c r="A42" s="15"/>
      <c r="B42" s="15"/>
      <c r="C42" s="4"/>
      <c r="D42" s="4"/>
      <c r="E42" s="13"/>
      <c r="F42" s="12"/>
    </row>
    <row r="43" spans="1:6" ht="12.75" customHeight="1">
      <c r="A43" s="15"/>
      <c r="B43" s="15"/>
      <c r="C43" s="4" t="s">
        <v>172</v>
      </c>
      <c r="D43" s="4"/>
      <c r="E43" s="13"/>
      <c r="F43" s="12">
        <f>SUM(F44)</f>
        <v>1500000</v>
      </c>
    </row>
    <row r="44" spans="1:6" ht="117" customHeight="1">
      <c r="A44" s="15"/>
      <c r="B44" s="15"/>
      <c r="C44" s="4" t="s">
        <v>182</v>
      </c>
      <c r="D44" s="4"/>
      <c r="E44" s="13">
        <v>2009</v>
      </c>
      <c r="F44" s="12">
        <v>1500000</v>
      </c>
    </row>
    <row r="45" spans="1:6" ht="12.75">
      <c r="A45" s="15"/>
      <c r="B45" s="15"/>
      <c r="C45" s="4"/>
      <c r="D45" s="4"/>
      <c r="E45" s="13"/>
      <c r="F45" s="12"/>
    </row>
    <row r="46" spans="1:6" ht="17.25" customHeight="1">
      <c r="A46" s="15"/>
      <c r="B46" s="15"/>
      <c r="C46" s="10" t="s">
        <v>5</v>
      </c>
      <c r="D46" s="10"/>
      <c r="E46" s="7"/>
      <c r="F46" s="11">
        <f>F47</f>
        <v>1000500</v>
      </c>
    </row>
    <row r="47" spans="1:6" ht="22.5">
      <c r="A47" s="15"/>
      <c r="B47" s="15"/>
      <c r="C47" s="14" t="s">
        <v>15</v>
      </c>
      <c r="D47" s="14"/>
      <c r="E47" s="70"/>
      <c r="F47" s="20">
        <f>SUM(F48:F54)</f>
        <v>1000500</v>
      </c>
    </row>
    <row r="48" spans="1:6" ht="27" customHeight="1">
      <c r="A48" s="15"/>
      <c r="B48" s="15"/>
      <c r="C48" s="4" t="s">
        <v>66</v>
      </c>
      <c r="D48" s="10"/>
      <c r="E48" s="13">
        <v>2009</v>
      </c>
      <c r="F48" s="12">
        <v>60000</v>
      </c>
    </row>
    <row r="49" spans="1:6" s="6" customFormat="1" ht="14.25" customHeight="1">
      <c r="A49" s="15"/>
      <c r="B49" s="15"/>
      <c r="C49" s="4" t="s">
        <v>67</v>
      </c>
      <c r="D49" s="4"/>
      <c r="E49" s="13">
        <v>2009</v>
      </c>
      <c r="F49" s="12">
        <v>22500</v>
      </c>
    </row>
    <row r="50" spans="1:6" s="6" customFormat="1" ht="12.75" customHeight="1">
      <c r="A50" s="15"/>
      <c r="B50" s="15"/>
      <c r="C50" s="4" t="s">
        <v>86</v>
      </c>
      <c r="D50" s="4" t="s">
        <v>119</v>
      </c>
      <c r="E50" s="13">
        <v>2009</v>
      </c>
      <c r="F50" s="12">
        <v>60000</v>
      </c>
    </row>
    <row r="51" spans="1:6" s="6" customFormat="1" ht="26.25" customHeight="1">
      <c r="A51" s="15"/>
      <c r="B51" s="10"/>
      <c r="C51" s="4" t="s">
        <v>87</v>
      </c>
      <c r="D51" s="4" t="s">
        <v>137</v>
      </c>
      <c r="E51" s="13">
        <v>2009</v>
      </c>
      <c r="F51" s="12">
        <v>76000</v>
      </c>
    </row>
    <row r="52" spans="1:6" s="6" customFormat="1" ht="36.75" customHeight="1">
      <c r="A52" s="15"/>
      <c r="B52" s="10"/>
      <c r="C52" s="4" t="s">
        <v>157</v>
      </c>
      <c r="D52" s="4"/>
      <c r="E52" s="13">
        <v>2009</v>
      </c>
      <c r="F52" s="12">
        <v>290000</v>
      </c>
    </row>
    <row r="53" spans="1:6" s="6" customFormat="1" ht="25.5" customHeight="1">
      <c r="A53" s="15"/>
      <c r="B53" s="10"/>
      <c r="C53" s="4" t="s">
        <v>94</v>
      </c>
      <c r="D53" s="4"/>
      <c r="E53" s="13">
        <v>2009</v>
      </c>
      <c r="F53" s="12">
        <v>200000</v>
      </c>
    </row>
    <row r="54" spans="1:6" s="6" customFormat="1" ht="43.5" customHeight="1">
      <c r="A54" s="15"/>
      <c r="B54" s="10"/>
      <c r="C54" s="4" t="s">
        <v>184</v>
      </c>
      <c r="D54" s="4"/>
      <c r="E54" s="13">
        <v>2009</v>
      </c>
      <c r="F54" s="12">
        <v>292000</v>
      </c>
    </row>
    <row r="55" spans="1:6" s="6" customFormat="1" ht="12.75">
      <c r="A55" s="15"/>
      <c r="B55" s="10"/>
      <c r="C55" s="4"/>
      <c r="D55" s="4"/>
      <c r="E55" s="13"/>
      <c r="F55" s="12"/>
    </row>
    <row r="56" spans="1:6" s="6" customFormat="1" ht="27" customHeight="1">
      <c r="A56" s="15"/>
      <c r="B56" s="10"/>
      <c r="C56" s="21" t="s">
        <v>6</v>
      </c>
      <c r="D56" s="4"/>
      <c r="E56" s="13"/>
      <c r="F56" s="22">
        <f>SUM(F57,F60,F63)</f>
        <v>413420</v>
      </c>
    </row>
    <row r="57" spans="1:6" s="6" customFormat="1" ht="24" customHeight="1">
      <c r="A57" s="15"/>
      <c r="B57" s="10"/>
      <c r="C57" s="14" t="s">
        <v>88</v>
      </c>
      <c r="D57" s="4"/>
      <c r="E57" s="13"/>
      <c r="F57" s="20">
        <f>SUM(F58)</f>
        <v>40000</v>
      </c>
    </row>
    <row r="58" spans="1:6" s="6" customFormat="1" ht="25.5" customHeight="1">
      <c r="A58" s="15"/>
      <c r="B58" s="10"/>
      <c r="C58" s="14" t="s">
        <v>89</v>
      </c>
      <c r="D58" s="4" t="s">
        <v>97</v>
      </c>
      <c r="E58" s="13">
        <v>2009</v>
      </c>
      <c r="F58" s="20">
        <v>40000</v>
      </c>
    </row>
    <row r="59" spans="1:6" s="6" customFormat="1" ht="12.75">
      <c r="A59" s="15"/>
      <c r="B59" s="10"/>
      <c r="C59" s="21"/>
      <c r="D59" s="4"/>
      <c r="E59" s="13"/>
      <c r="F59" s="22"/>
    </row>
    <row r="60" spans="1:6" s="6" customFormat="1" ht="14.25" customHeight="1">
      <c r="A60" s="15"/>
      <c r="B60" s="10"/>
      <c r="C60" s="4" t="s">
        <v>16</v>
      </c>
      <c r="D60" s="4"/>
      <c r="E60" s="13"/>
      <c r="F60" s="12">
        <f>SUM(F61:F62)</f>
        <v>150000</v>
      </c>
    </row>
    <row r="61" spans="1:6" s="6" customFormat="1" ht="22.5" customHeight="1">
      <c r="A61" s="15"/>
      <c r="B61" s="10"/>
      <c r="C61" s="4" t="s">
        <v>68</v>
      </c>
      <c r="D61" s="4" t="s">
        <v>98</v>
      </c>
      <c r="E61" s="13">
        <v>2009</v>
      </c>
      <c r="F61" s="12">
        <v>150000</v>
      </c>
    </row>
    <row r="62" spans="1:6" s="6" customFormat="1" ht="12.75">
      <c r="A62" s="15"/>
      <c r="B62" s="10"/>
      <c r="C62" s="4"/>
      <c r="D62" s="4"/>
      <c r="E62" s="13"/>
      <c r="F62" s="12"/>
    </row>
    <row r="63" spans="1:6" ht="16.5" customHeight="1">
      <c r="A63" s="15"/>
      <c r="B63" s="10"/>
      <c r="C63" s="4" t="s">
        <v>17</v>
      </c>
      <c r="D63" s="4"/>
      <c r="E63" s="13"/>
      <c r="F63" s="12">
        <f>SUM(F64:F66)</f>
        <v>223420</v>
      </c>
    </row>
    <row r="64" spans="1:6" ht="45">
      <c r="A64" s="15"/>
      <c r="B64" s="10"/>
      <c r="C64" s="4" t="s">
        <v>176</v>
      </c>
      <c r="D64" s="4" t="s">
        <v>98</v>
      </c>
      <c r="E64" s="13">
        <v>2009</v>
      </c>
      <c r="F64" s="12">
        <v>185000</v>
      </c>
    </row>
    <row r="65" spans="1:6" ht="29.25" customHeight="1">
      <c r="A65" s="15"/>
      <c r="B65" s="10"/>
      <c r="C65" s="4" t="s">
        <v>69</v>
      </c>
      <c r="D65" s="4" t="s">
        <v>98</v>
      </c>
      <c r="E65" s="13">
        <v>2009</v>
      </c>
      <c r="F65" s="12">
        <v>30000</v>
      </c>
    </row>
    <row r="66" spans="1:6" ht="24" customHeight="1">
      <c r="A66" s="15"/>
      <c r="B66" s="10"/>
      <c r="C66" s="4" t="s">
        <v>140</v>
      </c>
      <c r="D66" s="4" t="s">
        <v>122</v>
      </c>
      <c r="E66" s="13">
        <v>2009</v>
      </c>
      <c r="F66" s="12">
        <v>8420</v>
      </c>
    </row>
    <row r="67" spans="1:6" ht="12" customHeight="1">
      <c r="A67" s="15"/>
      <c r="B67" s="10"/>
      <c r="C67" s="4"/>
      <c r="D67" s="4"/>
      <c r="E67" s="13"/>
      <c r="F67" s="12"/>
    </row>
    <row r="68" spans="1:6" ht="15.75" customHeight="1">
      <c r="A68" s="15"/>
      <c r="B68" s="10"/>
      <c r="C68" s="10" t="s">
        <v>7</v>
      </c>
      <c r="D68" s="10"/>
      <c r="E68" s="7"/>
      <c r="F68" s="11">
        <f>F69+F81+F84</f>
        <v>6116276</v>
      </c>
    </row>
    <row r="69" spans="1:6" ht="14.25" customHeight="1">
      <c r="A69" s="15"/>
      <c r="B69" s="10"/>
      <c r="C69" s="4" t="s">
        <v>18</v>
      </c>
      <c r="D69" s="4"/>
      <c r="E69" s="13"/>
      <c r="F69" s="12">
        <f>SUM(F70:F79)</f>
        <v>3071547</v>
      </c>
    </row>
    <row r="70" spans="1:6" ht="27.75" customHeight="1">
      <c r="A70" s="15"/>
      <c r="B70" s="10"/>
      <c r="C70" s="4" t="s">
        <v>35</v>
      </c>
      <c r="D70" s="4"/>
      <c r="E70" s="13" t="s">
        <v>31</v>
      </c>
      <c r="F70" s="12">
        <v>1484500</v>
      </c>
    </row>
    <row r="71" spans="1:6" ht="20.25" customHeight="1">
      <c r="A71" s="15"/>
      <c r="B71" s="10"/>
      <c r="C71" s="4" t="s">
        <v>95</v>
      </c>
      <c r="D71" s="4" t="s">
        <v>99</v>
      </c>
      <c r="E71" s="13">
        <v>2009</v>
      </c>
      <c r="F71" s="12">
        <v>1000000</v>
      </c>
    </row>
    <row r="72" spans="1:6" ht="21" customHeight="1">
      <c r="A72" s="15"/>
      <c r="B72" s="10"/>
      <c r="C72" s="4" t="s">
        <v>96</v>
      </c>
      <c r="D72" s="4" t="s">
        <v>132</v>
      </c>
      <c r="E72" s="13">
        <v>2009</v>
      </c>
      <c r="F72" s="12">
        <v>50000</v>
      </c>
    </row>
    <row r="73" spans="1:6" ht="21" customHeight="1">
      <c r="A73" s="15"/>
      <c r="B73" s="10"/>
      <c r="C73" s="4" t="s">
        <v>120</v>
      </c>
      <c r="D73" s="51" t="s">
        <v>109</v>
      </c>
      <c r="E73" s="13">
        <v>2009</v>
      </c>
      <c r="F73" s="12">
        <v>16000</v>
      </c>
    </row>
    <row r="74" spans="1:6" ht="21" customHeight="1">
      <c r="A74" s="15"/>
      <c r="B74" s="10"/>
      <c r="C74" s="4" t="s">
        <v>123</v>
      </c>
      <c r="D74" s="51" t="s">
        <v>109</v>
      </c>
      <c r="E74" s="13">
        <v>2009</v>
      </c>
      <c r="F74" s="12">
        <v>55000</v>
      </c>
    </row>
    <row r="75" spans="1:6" ht="21" customHeight="1">
      <c r="A75" s="15"/>
      <c r="B75" s="10"/>
      <c r="C75" s="4" t="s">
        <v>133</v>
      </c>
      <c r="D75" s="51" t="s">
        <v>109</v>
      </c>
      <c r="E75" s="13">
        <v>2009</v>
      </c>
      <c r="F75" s="12">
        <v>15000</v>
      </c>
    </row>
    <row r="76" spans="1:6" ht="21" customHeight="1">
      <c r="A76" s="15"/>
      <c r="B76" s="10"/>
      <c r="C76" s="4" t="s">
        <v>101</v>
      </c>
      <c r="D76" s="51" t="s">
        <v>109</v>
      </c>
      <c r="E76" s="13">
        <v>2009</v>
      </c>
      <c r="F76" s="12">
        <v>8000</v>
      </c>
    </row>
    <row r="77" spans="1:6" ht="24" customHeight="1">
      <c r="A77" s="15"/>
      <c r="B77" s="10"/>
      <c r="C77" s="4" t="s">
        <v>148</v>
      </c>
      <c r="D77" s="51" t="s">
        <v>149</v>
      </c>
      <c r="E77" s="13" t="s">
        <v>31</v>
      </c>
      <c r="F77" s="12">
        <v>5000</v>
      </c>
    </row>
    <row r="78" spans="1:6" ht="24" customHeight="1">
      <c r="A78" s="15"/>
      <c r="B78" s="10"/>
      <c r="C78" s="4" t="s">
        <v>151</v>
      </c>
      <c r="D78" s="51" t="s">
        <v>152</v>
      </c>
      <c r="E78" s="13">
        <v>2009</v>
      </c>
      <c r="F78" s="12">
        <v>50000</v>
      </c>
    </row>
    <row r="79" spans="1:6" ht="24" customHeight="1">
      <c r="A79" s="15"/>
      <c r="B79" s="10"/>
      <c r="C79" s="4" t="s">
        <v>169</v>
      </c>
      <c r="D79" s="51"/>
      <c r="E79" s="13">
        <v>2009</v>
      </c>
      <c r="F79" s="12">
        <v>388047</v>
      </c>
    </row>
    <row r="80" spans="1:6" ht="21" customHeight="1">
      <c r="A80" s="15"/>
      <c r="B80" s="10"/>
      <c r="C80" s="4"/>
      <c r="D80" s="4"/>
      <c r="E80" s="13"/>
      <c r="F80" s="12"/>
    </row>
    <row r="81" spans="1:6" ht="13.5" customHeight="1">
      <c r="A81" s="15"/>
      <c r="B81" s="10"/>
      <c r="C81" s="4" t="s">
        <v>102</v>
      </c>
      <c r="D81" s="4"/>
      <c r="E81" s="13"/>
      <c r="F81" s="12">
        <f>SUM(F82)</f>
        <v>5000</v>
      </c>
    </row>
    <row r="82" spans="1:6" ht="21" customHeight="1">
      <c r="A82" s="15"/>
      <c r="B82" s="10"/>
      <c r="C82" s="4" t="s">
        <v>121</v>
      </c>
      <c r="D82" s="4" t="s">
        <v>109</v>
      </c>
      <c r="E82" s="13">
        <v>2009</v>
      </c>
      <c r="F82" s="12">
        <v>5000</v>
      </c>
    </row>
    <row r="83" spans="1:6" ht="12.75">
      <c r="A83" s="15"/>
      <c r="B83" s="10"/>
      <c r="C83" s="4"/>
      <c r="D83" s="4"/>
      <c r="E83" s="13"/>
      <c r="F83" s="12"/>
    </row>
    <row r="84" spans="1:6" ht="12.75">
      <c r="A84" s="15"/>
      <c r="B84" s="10"/>
      <c r="C84" s="4" t="s">
        <v>19</v>
      </c>
      <c r="D84" s="4"/>
      <c r="E84" s="13"/>
      <c r="F84" s="12">
        <f>SUM(F85:F86)</f>
        <v>3039729</v>
      </c>
    </row>
    <row r="85" spans="1:6" ht="45" customHeight="1">
      <c r="A85" s="15"/>
      <c r="B85" s="10"/>
      <c r="C85" s="4" t="s">
        <v>61</v>
      </c>
      <c r="D85" s="4"/>
      <c r="E85" s="13" t="s">
        <v>31</v>
      </c>
      <c r="F85" s="23">
        <v>728729</v>
      </c>
    </row>
    <row r="86" spans="1:6" ht="27" customHeight="1">
      <c r="A86" s="15"/>
      <c r="B86" s="10"/>
      <c r="C86" s="4" t="s">
        <v>58</v>
      </c>
      <c r="D86" s="4"/>
      <c r="E86" s="13" t="s">
        <v>31</v>
      </c>
      <c r="F86" s="12">
        <v>2311000</v>
      </c>
    </row>
    <row r="87" spans="1:6" ht="12" customHeight="1">
      <c r="A87" s="15"/>
      <c r="B87" s="10"/>
      <c r="C87" s="4"/>
      <c r="D87" s="4"/>
      <c r="E87" s="13"/>
      <c r="F87" s="12"/>
    </row>
    <row r="88" spans="1:6" ht="15.75" customHeight="1">
      <c r="A88" s="15"/>
      <c r="B88" s="10"/>
      <c r="C88" s="21" t="s">
        <v>128</v>
      </c>
      <c r="D88" s="4"/>
      <c r="E88" s="13"/>
      <c r="F88" s="22">
        <f>SUM(F89)</f>
        <v>15000</v>
      </c>
    </row>
    <row r="89" spans="1:6" ht="16.5" customHeight="1">
      <c r="A89" s="15"/>
      <c r="B89" s="10"/>
      <c r="C89" s="4" t="s">
        <v>173</v>
      </c>
      <c r="D89" s="4"/>
      <c r="E89" s="13"/>
      <c r="F89" s="12">
        <f>SUM(F90)</f>
        <v>15000</v>
      </c>
    </row>
    <row r="90" spans="1:6" ht="35.25" customHeight="1">
      <c r="A90" s="15"/>
      <c r="B90" s="10"/>
      <c r="C90" s="4" t="s">
        <v>174</v>
      </c>
      <c r="D90" s="4" t="s">
        <v>97</v>
      </c>
      <c r="E90" s="13">
        <v>2009</v>
      </c>
      <c r="F90" s="12">
        <v>15000</v>
      </c>
    </row>
    <row r="91" spans="1:6" ht="12.75">
      <c r="A91" s="15"/>
      <c r="B91" s="10"/>
      <c r="C91" s="4"/>
      <c r="D91" s="4"/>
      <c r="E91" s="13"/>
      <c r="F91" s="12"/>
    </row>
    <row r="92" spans="1:6" ht="18.75" customHeight="1">
      <c r="A92" s="15"/>
      <c r="B92" s="10"/>
      <c r="C92" s="21" t="s">
        <v>8</v>
      </c>
      <c r="D92" s="21"/>
      <c r="E92" s="24"/>
      <c r="F92" s="22">
        <f>SUM(F93,F96)</f>
        <v>1004300</v>
      </c>
    </row>
    <row r="93" spans="1:6" ht="12.75">
      <c r="A93" s="15"/>
      <c r="B93" s="10"/>
      <c r="C93" s="4" t="s">
        <v>20</v>
      </c>
      <c r="D93" s="4"/>
      <c r="E93" s="13"/>
      <c r="F93" s="12">
        <f>SUM(F94)</f>
        <v>1000000</v>
      </c>
    </row>
    <row r="94" spans="1:6" ht="22.5">
      <c r="A94" s="15"/>
      <c r="B94" s="10"/>
      <c r="C94" s="4" t="s">
        <v>36</v>
      </c>
      <c r="D94" s="4"/>
      <c r="E94" s="13" t="s">
        <v>31</v>
      </c>
      <c r="F94" s="12">
        <v>1000000</v>
      </c>
    </row>
    <row r="95" spans="1:6" ht="12.75">
      <c r="A95" s="15"/>
      <c r="B95" s="10"/>
      <c r="C95" s="4"/>
      <c r="D95" s="4"/>
      <c r="E95" s="13"/>
      <c r="F95" s="12"/>
    </row>
    <row r="96" spans="1:6" ht="13.5" customHeight="1">
      <c r="A96" s="15"/>
      <c r="B96" s="10"/>
      <c r="C96" s="4" t="s">
        <v>70</v>
      </c>
      <c r="D96" s="4"/>
      <c r="E96" s="13"/>
      <c r="F96" s="12">
        <f>SUM(F97)</f>
        <v>4300</v>
      </c>
    </row>
    <row r="97" spans="1:6" ht="19.5" customHeight="1">
      <c r="A97" s="15"/>
      <c r="B97" s="10"/>
      <c r="C97" s="4" t="s">
        <v>71</v>
      </c>
      <c r="D97" s="4" t="s">
        <v>100</v>
      </c>
      <c r="E97" s="13">
        <v>2009</v>
      </c>
      <c r="F97" s="12">
        <v>4300</v>
      </c>
    </row>
    <row r="98" spans="1:6" ht="12.75">
      <c r="A98" s="15"/>
      <c r="B98" s="10"/>
      <c r="C98" s="4"/>
      <c r="D98" s="4"/>
      <c r="E98" s="13"/>
      <c r="F98" s="12"/>
    </row>
    <row r="99" spans="1:6" ht="24.75" customHeight="1">
      <c r="A99" s="15"/>
      <c r="B99" s="10"/>
      <c r="C99" s="21" t="s">
        <v>9</v>
      </c>
      <c r="D99" s="4"/>
      <c r="E99" s="13"/>
      <c r="F99" s="22">
        <f>SUM(F100,F105,F109)</f>
        <v>4917061</v>
      </c>
    </row>
    <row r="100" spans="1:6" ht="19.5" customHeight="1">
      <c r="A100" s="15"/>
      <c r="B100" s="10"/>
      <c r="C100" s="14" t="s">
        <v>21</v>
      </c>
      <c r="D100" s="4"/>
      <c r="E100" s="13"/>
      <c r="F100" s="20">
        <f>SUM(F101:F102)</f>
        <v>2704000</v>
      </c>
    </row>
    <row r="101" spans="1:6" ht="33" customHeight="1">
      <c r="A101" s="15"/>
      <c r="B101" s="10"/>
      <c r="C101" s="14" t="s">
        <v>160</v>
      </c>
      <c r="D101" s="4"/>
      <c r="E101" s="13" t="s">
        <v>31</v>
      </c>
      <c r="F101" s="20">
        <v>1604000</v>
      </c>
    </row>
    <row r="102" spans="1:6" ht="35.25" customHeight="1">
      <c r="A102" s="15"/>
      <c r="B102" s="10"/>
      <c r="C102" s="14" t="s">
        <v>165</v>
      </c>
      <c r="D102" s="4"/>
      <c r="E102" s="13">
        <v>2009</v>
      </c>
      <c r="F102" s="20">
        <v>1100000</v>
      </c>
    </row>
    <row r="103" spans="1:6" ht="15.75" customHeight="1">
      <c r="A103" s="15"/>
      <c r="B103" s="10"/>
      <c r="C103" s="14"/>
      <c r="D103" s="4"/>
      <c r="E103" s="13"/>
      <c r="F103" s="20"/>
    </row>
    <row r="104" spans="1:6" ht="11.25" customHeight="1">
      <c r="A104" s="15"/>
      <c r="B104" s="10"/>
      <c r="C104" s="14"/>
      <c r="D104" s="14"/>
      <c r="E104" s="13"/>
      <c r="F104" s="20"/>
    </row>
    <row r="105" spans="1:6" ht="23.25" customHeight="1">
      <c r="A105" s="15"/>
      <c r="B105" s="10"/>
      <c r="C105" s="14" t="s">
        <v>72</v>
      </c>
      <c r="D105" s="14"/>
      <c r="E105" s="13"/>
      <c r="F105" s="20">
        <f>SUM(F106:F107)</f>
        <v>1949561</v>
      </c>
    </row>
    <row r="106" spans="1:6" ht="23.25" customHeight="1">
      <c r="A106" s="15"/>
      <c r="B106" s="10"/>
      <c r="C106" s="14" t="s">
        <v>170</v>
      </c>
      <c r="D106" s="14"/>
      <c r="E106" s="13" t="s">
        <v>31</v>
      </c>
      <c r="F106" s="20">
        <v>1919561</v>
      </c>
    </row>
    <row r="107" spans="1:6" ht="38.25" customHeight="1">
      <c r="A107" s="15"/>
      <c r="B107" s="10"/>
      <c r="C107" s="14" t="s">
        <v>178</v>
      </c>
      <c r="D107" s="14" t="s">
        <v>109</v>
      </c>
      <c r="E107" s="13">
        <v>2009</v>
      </c>
      <c r="F107" s="20">
        <v>30000</v>
      </c>
    </row>
    <row r="108" spans="1:6" ht="11.25" customHeight="1">
      <c r="A108" s="15"/>
      <c r="B108" s="10"/>
      <c r="C108" s="14"/>
      <c r="D108" s="14"/>
      <c r="E108" s="13"/>
      <c r="F108" s="20"/>
    </row>
    <row r="109" spans="1:6" ht="15" customHeight="1">
      <c r="A109" s="15"/>
      <c r="B109" s="10"/>
      <c r="C109" s="57" t="s">
        <v>90</v>
      </c>
      <c r="D109" s="14"/>
      <c r="E109" s="13"/>
      <c r="F109" s="20">
        <f>SUM(F110:F129)</f>
        <v>263500</v>
      </c>
    </row>
    <row r="110" spans="1:6" ht="20.25" customHeight="1">
      <c r="A110" s="15"/>
      <c r="B110" s="10"/>
      <c r="C110" s="57" t="s">
        <v>91</v>
      </c>
      <c r="D110" s="14" t="s">
        <v>92</v>
      </c>
      <c r="E110" s="13">
        <v>2009</v>
      </c>
      <c r="F110" s="20">
        <v>50000</v>
      </c>
    </row>
    <row r="111" spans="1:6" ht="25.5" customHeight="1">
      <c r="A111" s="15"/>
      <c r="B111" s="10"/>
      <c r="C111" s="57" t="s">
        <v>93</v>
      </c>
      <c r="D111" s="14" t="s">
        <v>99</v>
      </c>
      <c r="E111" s="13">
        <v>2009</v>
      </c>
      <c r="F111" s="20">
        <v>38000</v>
      </c>
    </row>
    <row r="112" spans="1:6" ht="21" customHeight="1">
      <c r="A112" s="15"/>
      <c r="B112" s="10"/>
      <c r="C112" s="57" t="s">
        <v>138</v>
      </c>
      <c r="D112" s="14" t="s">
        <v>99</v>
      </c>
      <c r="E112" s="13">
        <v>2009</v>
      </c>
      <c r="F112" s="20">
        <v>12000</v>
      </c>
    </row>
    <row r="113" spans="1:6" ht="21" customHeight="1">
      <c r="A113" s="15"/>
      <c r="B113" s="10"/>
      <c r="C113" s="57" t="s">
        <v>124</v>
      </c>
      <c r="D113" s="14" t="s">
        <v>109</v>
      </c>
      <c r="E113" s="13">
        <v>2009</v>
      </c>
      <c r="F113" s="20">
        <v>26000</v>
      </c>
    </row>
    <row r="114" spans="1:6" ht="38.25" customHeight="1">
      <c r="A114" s="15"/>
      <c r="B114" s="10"/>
      <c r="C114" s="57" t="s">
        <v>139</v>
      </c>
      <c r="D114" s="14" t="s">
        <v>109</v>
      </c>
      <c r="E114" s="13">
        <v>2009</v>
      </c>
      <c r="F114" s="20">
        <v>8500</v>
      </c>
    </row>
    <row r="115" spans="1:6" ht="34.5" customHeight="1">
      <c r="A115" s="15"/>
      <c r="B115" s="10"/>
      <c r="C115" s="57" t="s">
        <v>125</v>
      </c>
      <c r="D115" s="14" t="s">
        <v>109</v>
      </c>
      <c r="E115" s="13">
        <v>2009</v>
      </c>
      <c r="F115" s="20">
        <v>4000</v>
      </c>
    </row>
    <row r="116" spans="1:6" ht="26.25" customHeight="1">
      <c r="A116" s="15"/>
      <c r="B116" s="10"/>
      <c r="C116" s="57" t="s">
        <v>103</v>
      </c>
      <c r="D116" s="14" t="s">
        <v>134</v>
      </c>
      <c r="E116" s="13">
        <v>2009</v>
      </c>
      <c r="F116" s="20">
        <v>9000</v>
      </c>
    </row>
    <row r="117" spans="1:6" ht="23.25" customHeight="1">
      <c r="A117" s="15"/>
      <c r="B117" s="10"/>
      <c r="C117" s="57" t="s">
        <v>104</v>
      </c>
      <c r="D117" s="14" t="s">
        <v>109</v>
      </c>
      <c r="E117" s="13">
        <v>2009</v>
      </c>
      <c r="F117" s="20">
        <v>9000</v>
      </c>
    </row>
    <row r="118" spans="1:6" ht="34.5" customHeight="1">
      <c r="A118" s="15"/>
      <c r="B118" s="10"/>
      <c r="C118" s="57" t="s">
        <v>126</v>
      </c>
      <c r="D118" s="14" t="s">
        <v>109</v>
      </c>
      <c r="E118" s="13">
        <v>2009</v>
      </c>
      <c r="F118" s="20">
        <v>3000</v>
      </c>
    </row>
    <row r="119" spans="1:6" ht="21" customHeight="1">
      <c r="A119" s="15"/>
      <c r="B119" s="10"/>
      <c r="C119" s="14" t="s">
        <v>105</v>
      </c>
      <c r="D119" s="14" t="s">
        <v>109</v>
      </c>
      <c r="E119" s="13">
        <v>2009</v>
      </c>
      <c r="F119" s="20">
        <v>1500</v>
      </c>
    </row>
    <row r="120" spans="1:6" ht="22.5" customHeight="1">
      <c r="A120" s="15"/>
      <c r="B120" s="10"/>
      <c r="C120" s="57" t="s">
        <v>106</v>
      </c>
      <c r="D120" s="14" t="s">
        <v>109</v>
      </c>
      <c r="E120" s="13">
        <v>2009</v>
      </c>
      <c r="F120" s="20">
        <v>3500</v>
      </c>
    </row>
    <row r="121" spans="1:6" ht="19.5" customHeight="1">
      <c r="A121" s="15"/>
      <c r="B121" s="10"/>
      <c r="C121" s="57" t="s">
        <v>107</v>
      </c>
      <c r="D121" s="14" t="s">
        <v>110</v>
      </c>
      <c r="E121" s="13">
        <v>2009</v>
      </c>
      <c r="F121" s="20">
        <v>14000</v>
      </c>
    </row>
    <row r="122" spans="1:6" ht="38.25" customHeight="1">
      <c r="A122" s="15"/>
      <c r="B122" s="10"/>
      <c r="C122" s="57" t="s">
        <v>129</v>
      </c>
      <c r="D122" s="14" t="s">
        <v>109</v>
      </c>
      <c r="E122" s="13">
        <v>2009</v>
      </c>
      <c r="F122" s="20">
        <v>6000</v>
      </c>
    </row>
    <row r="123" spans="1:6" ht="64.5" customHeight="1">
      <c r="A123" s="15"/>
      <c r="B123" s="10"/>
      <c r="C123" s="57" t="s">
        <v>127</v>
      </c>
      <c r="D123" s="14" t="s">
        <v>109</v>
      </c>
      <c r="E123" s="13">
        <v>2009</v>
      </c>
      <c r="F123" s="20">
        <v>30000</v>
      </c>
    </row>
    <row r="124" spans="1:6" ht="33" customHeight="1">
      <c r="A124" s="15"/>
      <c r="B124" s="10"/>
      <c r="C124" s="57" t="s">
        <v>179</v>
      </c>
      <c r="D124" s="14" t="s">
        <v>109</v>
      </c>
      <c r="E124" s="13">
        <v>2009</v>
      </c>
      <c r="F124" s="20">
        <v>12000</v>
      </c>
    </row>
    <row r="125" spans="1:6" ht="39" customHeight="1">
      <c r="A125" s="15"/>
      <c r="B125" s="10"/>
      <c r="C125" s="57" t="s">
        <v>180</v>
      </c>
      <c r="D125" s="14" t="s">
        <v>109</v>
      </c>
      <c r="E125" s="13">
        <v>2009</v>
      </c>
      <c r="F125" s="20">
        <v>6000</v>
      </c>
    </row>
    <row r="126" spans="1:6" ht="29.25" customHeight="1">
      <c r="A126" s="15"/>
      <c r="B126" s="10"/>
      <c r="C126" s="57" t="s">
        <v>181</v>
      </c>
      <c r="D126" s="14" t="s">
        <v>109</v>
      </c>
      <c r="E126" s="13">
        <v>2009</v>
      </c>
      <c r="F126" s="20">
        <v>6000</v>
      </c>
    </row>
    <row r="127" spans="1:6" ht="23.25" customHeight="1">
      <c r="A127" s="15"/>
      <c r="B127" s="10"/>
      <c r="C127" s="57" t="s">
        <v>168</v>
      </c>
      <c r="D127" s="14" t="s">
        <v>109</v>
      </c>
      <c r="E127" s="13">
        <v>2009</v>
      </c>
      <c r="F127" s="20">
        <v>10000</v>
      </c>
    </row>
    <row r="128" spans="1:6" ht="29.25" customHeight="1">
      <c r="A128" s="15"/>
      <c r="B128" s="10"/>
      <c r="C128" s="57" t="s">
        <v>108</v>
      </c>
      <c r="D128" s="14" t="s">
        <v>111</v>
      </c>
      <c r="E128" s="13">
        <v>2009</v>
      </c>
      <c r="F128" s="20">
        <v>12000</v>
      </c>
    </row>
    <row r="129" spans="1:6" ht="29.25" customHeight="1">
      <c r="A129" s="15"/>
      <c r="B129" s="10"/>
      <c r="C129" s="57" t="s">
        <v>175</v>
      </c>
      <c r="D129" s="14" t="s">
        <v>109</v>
      </c>
      <c r="E129" s="13">
        <v>2009</v>
      </c>
      <c r="F129" s="20">
        <v>3000</v>
      </c>
    </row>
    <row r="130" spans="1:6" ht="12.75" customHeight="1">
      <c r="A130" s="15"/>
      <c r="B130" s="10"/>
      <c r="C130" s="17"/>
      <c r="D130" s="4"/>
      <c r="E130" s="13"/>
      <c r="F130" s="12"/>
    </row>
    <row r="131" spans="1:6" ht="23.25" customHeight="1">
      <c r="A131" s="15"/>
      <c r="B131" s="10"/>
      <c r="C131" s="10" t="s">
        <v>10</v>
      </c>
      <c r="D131" s="10"/>
      <c r="E131" s="7"/>
      <c r="F131" s="11">
        <f>SUM(F132,F135,F138)</f>
        <v>4141625</v>
      </c>
    </row>
    <row r="132" spans="1:6" ht="23.25" customHeight="1">
      <c r="A132" s="15"/>
      <c r="B132" s="10"/>
      <c r="C132" s="14" t="s">
        <v>153</v>
      </c>
      <c r="D132" s="10"/>
      <c r="E132" s="7"/>
      <c r="F132" s="20">
        <f>SUM(F133)</f>
        <v>100000</v>
      </c>
    </row>
    <row r="133" spans="1:6" ht="23.25" customHeight="1">
      <c r="A133" s="15"/>
      <c r="B133" s="10"/>
      <c r="C133" s="14" t="s">
        <v>154</v>
      </c>
      <c r="D133" s="10"/>
      <c r="E133" s="70">
        <v>2009</v>
      </c>
      <c r="F133" s="20">
        <v>100000</v>
      </c>
    </row>
    <row r="134" spans="1:6" ht="16.5" customHeight="1">
      <c r="A134" s="15"/>
      <c r="B134" s="10"/>
      <c r="C134" s="10"/>
      <c r="D134" s="10"/>
      <c r="E134" s="7"/>
      <c r="F134" s="11"/>
    </row>
    <row r="135" spans="1:6" ht="23.25" customHeight="1">
      <c r="A135" s="15"/>
      <c r="B135" s="10"/>
      <c r="C135" s="4" t="s">
        <v>22</v>
      </c>
      <c r="D135" s="4"/>
      <c r="E135" s="13"/>
      <c r="F135" s="12">
        <f>SUM(F136:F137)</f>
        <v>4037000</v>
      </c>
    </row>
    <row r="136" spans="1:6" ht="23.25" customHeight="1">
      <c r="A136" s="15"/>
      <c r="B136" s="10"/>
      <c r="C136" s="4" t="s">
        <v>73</v>
      </c>
      <c r="D136" s="4"/>
      <c r="E136" s="13" t="s">
        <v>31</v>
      </c>
      <c r="F136" s="12">
        <v>4037000</v>
      </c>
    </row>
    <row r="137" spans="1:6" ht="12.75">
      <c r="A137" s="15"/>
      <c r="B137" s="10"/>
      <c r="C137" s="4"/>
      <c r="D137" s="4"/>
      <c r="E137" s="13"/>
      <c r="F137" s="12"/>
    </row>
    <row r="138" spans="1:6" ht="12.75">
      <c r="A138" s="15"/>
      <c r="B138" s="10"/>
      <c r="C138" s="4" t="s">
        <v>23</v>
      </c>
      <c r="D138" s="4"/>
      <c r="E138" s="13"/>
      <c r="F138" s="12">
        <f>F139</f>
        <v>4625</v>
      </c>
    </row>
    <row r="139" spans="1:6" ht="34.5" customHeight="1">
      <c r="A139" s="15"/>
      <c r="B139" s="10"/>
      <c r="C139" s="4" t="s">
        <v>37</v>
      </c>
      <c r="D139" s="4"/>
      <c r="E139" s="13" t="s">
        <v>31</v>
      </c>
      <c r="F139" s="12">
        <v>4625</v>
      </c>
    </row>
    <row r="140" spans="1:6" ht="15" customHeight="1">
      <c r="A140" s="15"/>
      <c r="B140" s="10"/>
      <c r="C140" s="4"/>
      <c r="D140" s="4"/>
      <c r="E140" s="13"/>
      <c r="F140" s="12"/>
    </row>
    <row r="141" spans="1:6" ht="16.5" customHeight="1">
      <c r="A141" s="15"/>
      <c r="B141" s="10"/>
      <c r="C141" s="10" t="s">
        <v>11</v>
      </c>
      <c r="D141" s="10"/>
      <c r="E141" s="7"/>
      <c r="F141" s="11">
        <f>SUM(F142)</f>
        <v>46000</v>
      </c>
    </row>
    <row r="142" spans="1:6" ht="12" customHeight="1">
      <c r="A142" s="15"/>
      <c r="B142" s="10"/>
      <c r="C142" s="4" t="s">
        <v>24</v>
      </c>
      <c r="D142" s="4"/>
      <c r="E142" s="13"/>
      <c r="F142" s="12">
        <f>SUM(F143:F144)</f>
        <v>46000</v>
      </c>
    </row>
    <row r="143" spans="1:6" ht="30" customHeight="1">
      <c r="A143" s="15"/>
      <c r="B143" s="10"/>
      <c r="C143" s="3" t="s">
        <v>164</v>
      </c>
      <c r="D143" s="4" t="s">
        <v>98</v>
      </c>
      <c r="E143" s="13">
        <v>2009</v>
      </c>
      <c r="F143" s="12">
        <v>16000</v>
      </c>
    </row>
    <row r="144" spans="1:6" ht="24" customHeight="1">
      <c r="A144" s="15"/>
      <c r="B144" s="10"/>
      <c r="C144" s="3" t="s">
        <v>166</v>
      </c>
      <c r="D144" s="4"/>
      <c r="E144" s="13">
        <v>2009</v>
      </c>
      <c r="F144" s="12">
        <v>30000</v>
      </c>
    </row>
    <row r="145" spans="1:6" ht="12.75">
      <c r="A145" s="15"/>
      <c r="B145" s="10"/>
      <c r="C145" s="10" t="s">
        <v>25</v>
      </c>
      <c r="D145" s="10"/>
      <c r="E145" s="7"/>
      <c r="F145" s="11">
        <f>F11+F31+F36+F46+F56+F68+F88+F92+F99+F131+F141</f>
        <v>22749582</v>
      </c>
    </row>
    <row r="146" ht="12.75">
      <c r="A146" s="15"/>
    </row>
    <row r="147" spans="1:5" ht="12.75">
      <c r="A147" s="15"/>
      <c r="D147" s="1"/>
      <c r="E147" s="1"/>
    </row>
    <row r="148" spans="1:5" ht="12.75">
      <c r="A148" s="15"/>
      <c r="D148" s="1" t="s">
        <v>12</v>
      </c>
      <c r="E148" s="1"/>
    </row>
    <row r="149" spans="1:5" ht="12.75" customHeight="1">
      <c r="A149" s="15"/>
      <c r="D149" s="1"/>
      <c r="E149" s="1"/>
    </row>
    <row r="150" ht="11.25" customHeight="1">
      <c r="A150" s="15"/>
    </row>
    <row r="151" spans="1:4" ht="15" customHeight="1">
      <c r="A151" s="15"/>
      <c r="D151" s="1" t="s">
        <v>136</v>
      </c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37.5" customHeight="1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21.75" customHeight="1">
      <c r="A167" s="15"/>
    </row>
    <row r="168" ht="23.25" customHeight="1">
      <c r="A168" s="15"/>
    </row>
    <row r="169" ht="12.75" customHeight="1">
      <c r="A169" s="15"/>
    </row>
    <row r="170" ht="12.75">
      <c r="A170" s="15"/>
    </row>
    <row r="171" ht="24" customHeight="1">
      <c r="A171" s="15"/>
    </row>
    <row r="172" ht="12.75">
      <c r="A172" s="15"/>
    </row>
    <row r="173" spans="1:6" s="6" customFormat="1" ht="12.75">
      <c r="A173" s="15"/>
      <c r="B173"/>
      <c r="C173"/>
      <c r="D173"/>
      <c r="E173"/>
      <c r="F173"/>
    </row>
    <row r="174" ht="12.75">
      <c r="A174" s="15"/>
    </row>
    <row r="175" ht="12.75">
      <c r="A175" s="25"/>
    </row>
    <row r="176" spans="1:6" s="6" customFormat="1" ht="12.75">
      <c r="A176"/>
      <c r="B176"/>
      <c r="C176"/>
      <c r="D176"/>
      <c r="E176"/>
      <c r="F176"/>
    </row>
  </sheetData>
  <sheetProtection/>
  <mergeCells count="1">
    <mergeCell ref="B7:F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63" max="5" man="1"/>
    <brk id="9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B32">
      <selection activeCell="D37" sqref="D37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1.57421875" style="0" customWidth="1"/>
    <col min="4" max="4" width="9.7109375" style="0" customWidth="1"/>
    <col min="5" max="5" width="13.8515625" style="0" customWidth="1"/>
    <col min="6" max="7" width="14.140625" style="0" customWidth="1"/>
    <col min="8" max="8" width="13.421875" style="0" customWidth="1"/>
    <col min="9" max="9" width="12.28125" style="0" customWidth="1"/>
    <col min="10" max="10" width="12.57421875" style="0" customWidth="1"/>
    <col min="11" max="11" width="11.7109375" style="0" customWidth="1"/>
    <col min="12" max="12" width="11.28125" style="0" customWidth="1"/>
    <col min="13" max="13" width="11.00390625" style="0" customWidth="1"/>
    <col min="15" max="15" width="4.8515625" style="0" customWidth="1"/>
  </cols>
  <sheetData>
    <row r="1" spans="8:13" ht="12.75">
      <c r="H1" s="5"/>
      <c r="I1" s="5"/>
      <c r="J1" s="5" t="s">
        <v>38</v>
      </c>
      <c r="K1" s="5"/>
      <c r="L1" s="5"/>
      <c r="M1" s="5"/>
    </row>
    <row r="2" spans="8:13" ht="12.75">
      <c r="H2" s="5"/>
      <c r="I2" s="5"/>
      <c r="J2" s="5" t="s">
        <v>161</v>
      </c>
      <c r="K2" s="5"/>
      <c r="L2" s="5"/>
      <c r="M2" s="5"/>
    </row>
    <row r="3" spans="8:13" ht="12.75">
      <c r="H3" s="5"/>
      <c r="I3" s="5"/>
      <c r="J3" s="5" t="s">
        <v>1</v>
      </c>
      <c r="K3" s="5"/>
      <c r="L3" s="5"/>
      <c r="M3" s="5"/>
    </row>
    <row r="4" spans="10:12" ht="12.75">
      <c r="J4" s="5" t="s">
        <v>163</v>
      </c>
      <c r="L4" s="5"/>
    </row>
    <row r="5" ht="12.75">
      <c r="L5" s="5"/>
    </row>
    <row r="6" spans="1:13" ht="17.25" customHeight="1">
      <c r="A6" s="121" t="s">
        <v>39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8" spans="1:12" ht="89.25" customHeight="1">
      <c r="A8" s="136" t="s">
        <v>26</v>
      </c>
      <c r="B8" s="139" t="s">
        <v>40</v>
      </c>
      <c r="C8" s="115" t="s">
        <v>41</v>
      </c>
      <c r="D8" s="115" t="s">
        <v>29</v>
      </c>
      <c r="E8" s="115" t="s">
        <v>44</v>
      </c>
      <c r="F8" s="126" t="s">
        <v>43</v>
      </c>
      <c r="G8" s="27" t="s">
        <v>42</v>
      </c>
      <c r="H8" s="124"/>
      <c r="I8" s="125"/>
      <c r="J8" s="69"/>
      <c r="K8" s="128" t="s">
        <v>45</v>
      </c>
      <c r="L8" s="129"/>
    </row>
    <row r="9" spans="1:12" ht="26.25" customHeight="1">
      <c r="A9" s="137"/>
      <c r="B9" s="140"/>
      <c r="C9" s="122"/>
      <c r="D9" s="100"/>
      <c r="E9" s="123"/>
      <c r="F9" s="127"/>
      <c r="G9" s="31"/>
      <c r="H9" s="28">
        <v>2009</v>
      </c>
      <c r="I9" s="29">
        <v>2010</v>
      </c>
      <c r="J9" s="30">
        <v>2011</v>
      </c>
      <c r="K9" s="130"/>
      <c r="L9" s="131"/>
    </row>
    <row r="10" spans="1:12" ht="21.75" customHeight="1">
      <c r="A10" s="137"/>
      <c r="B10" s="140"/>
      <c r="C10" s="122"/>
      <c r="D10" s="100"/>
      <c r="E10" s="63" t="s">
        <v>46</v>
      </c>
      <c r="F10" s="63" t="s">
        <v>46</v>
      </c>
      <c r="G10" s="63" t="s">
        <v>46</v>
      </c>
      <c r="H10" s="32" t="s">
        <v>46</v>
      </c>
      <c r="I10" s="32" t="s">
        <v>46</v>
      </c>
      <c r="J10" s="32" t="s">
        <v>46</v>
      </c>
      <c r="K10" s="132" t="s">
        <v>46</v>
      </c>
      <c r="L10" s="133"/>
    </row>
    <row r="11" spans="1:12" ht="21.75" customHeight="1">
      <c r="A11" s="138"/>
      <c r="B11" s="141"/>
      <c r="C11" s="123"/>
      <c r="D11" s="116"/>
      <c r="E11" s="63" t="s">
        <v>48</v>
      </c>
      <c r="F11" s="63" t="s">
        <v>48</v>
      </c>
      <c r="G11" s="63" t="s">
        <v>48</v>
      </c>
      <c r="H11" s="32" t="s">
        <v>47</v>
      </c>
      <c r="I11" s="32" t="s">
        <v>47</v>
      </c>
      <c r="J11" s="32" t="s">
        <v>47</v>
      </c>
      <c r="K11" s="132" t="s">
        <v>48</v>
      </c>
      <c r="L11" s="133"/>
    </row>
    <row r="12" spans="1:12" ht="13.5" thickBot="1">
      <c r="A12" s="33">
        <v>1</v>
      </c>
      <c r="B12" s="34">
        <v>2</v>
      </c>
      <c r="C12" s="34">
        <v>3</v>
      </c>
      <c r="D12" s="34">
        <v>4</v>
      </c>
      <c r="E12" s="78">
        <v>5</v>
      </c>
      <c r="F12" s="79">
        <v>6</v>
      </c>
      <c r="G12" s="79">
        <v>7</v>
      </c>
      <c r="H12" s="79">
        <v>8</v>
      </c>
      <c r="I12" s="79">
        <v>9</v>
      </c>
      <c r="J12" s="79">
        <v>10</v>
      </c>
      <c r="K12" s="142">
        <v>11</v>
      </c>
      <c r="L12" s="143"/>
    </row>
    <row r="13" spans="1:12" ht="22.5" customHeight="1">
      <c r="A13" s="97">
        <v>1</v>
      </c>
      <c r="B13" s="134" t="s">
        <v>131</v>
      </c>
      <c r="C13" s="99" t="s">
        <v>171</v>
      </c>
      <c r="D13" s="71" t="s">
        <v>112</v>
      </c>
      <c r="E13" s="36">
        <f aca="true" t="shared" si="0" ref="E13:E21">SUM(F13:G13)</f>
        <v>2472000</v>
      </c>
      <c r="F13" s="67"/>
      <c r="G13" s="35">
        <f aca="true" t="shared" si="1" ref="G13:G20">SUM(H13:J13)</f>
        <v>2472000</v>
      </c>
      <c r="H13" s="36">
        <v>824000</v>
      </c>
      <c r="I13" s="36">
        <v>824000</v>
      </c>
      <c r="J13" s="36">
        <v>824000</v>
      </c>
      <c r="K13" s="104" t="s">
        <v>130</v>
      </c>
      <c r="L13" s="144"/>
    </row>
    <row r="14" spans="1:12" ht="15" customHeight="1" thickBot="1">
      <c r="A14" s="98"/>
      <c r="B14" s="135"/>
      <c r="C14" s="109"/>
      <c r="D14" s="59"/>
      <c r="E14" s="38">
        <f t="shared" si="0"/>
        <v>2472000</v>
      </c>
      <c r="F14" s="64"/>
      <c r="G14" s="80">
        <f t="shared" si="1"/>
        <v>2472000</v>
      </c>
      <c r="H14" s="39">
        <v>824000</v>
      </c>
      <c r="I14" s="39">
        <v>824000</v>
      </c>
      <c r="J14" s="39">
        <v>824000</v>
      </c>
      <c r="K14" s="145"/>
      <c r="L14" s="146"/>
    </row>
    <row r="15" spans="1:12" ht="15" customHeight="1">
      <c r="A15" s="97">
        <v>2</v>
      </c>
      <c r="B15" s="134" t="s">
        <v>146</v>
      </c>
      <c r="C15" s="99" t="s">
        <v>49</v>
      </c>
      <c r="D15" s="71" t="s">
        <v>116</v>
      </c>
      <c r="E15" s="36">
        <f t="shared" si="0"/>
        <v>1335000</v>
      </c>
      <c r="F15" s="67"/>
      <c r="G15" s="35">
        <f t="shared" si="1"/>
        <v>1335000</v>
      </c>
      <c r="H15" s="36">
        <v>35000</v>
      </c>
      <c r="I15" s="36">
        <v>1300000</v>
      </c>
      <c r="J15" s="75"/>
      <c r="K15" s="117"/>
      <c r="L15" s="118"/>
    </row>
    <row r="16" spans="1:12" ht="15" customHeight="1" thickBot="1">
      <c r="A16" s="98"/>
      <c r="B16" s="135"/>
      <c r="C16" s="109"/>
      <c r="D16" s="59"/>
      <c r="E16" s="39">
        <f t="shared" si="0"/>
        <v>1335000</v>
      </c>
      <c r="F16" s="64"/>
      <c r="G16" s="81">
        <f t="shared" si="1"/>
        <v>1335000</v>
      </c>
      <c r="H16" s="39">
        <v>35000</v>
      </c>
      <c r="I16" s="39">
        <v>1300000</v>
      </c>
      <c r="J16" s="39"/>
      <c r="K16" s="119"/>
      <c r="L16" s="120"/>
    </row>
    <row r="17" spans="1:12" ht="15" customHeight="1">
      <c r="A17" s="108">
        <v>3</v>
      </c>
      <c r="B17" s="151" t="s">
        <v>150</v>
      </c>
      <c r="C17" s="100" t="s">
        <v>49</v>
      </c>
      <c r="D17" s="61" t="s">
        <v>116</v>
      </c>
      <c r="E17" s="41">
        <f t="shared" si="0"/>
        <v>3905000</v>
      </c>
      <c r="F17" s="77"/>
      <c r="G17" s="72">
        <f t="shared" si="1"/>
        <v>3905000</v>
      </c>
      <c r="H17" s="41">
        <v>5000</v>
      </c>
      <c r="I17" s="41">
        <v>3900000</v>
      </c>
      <c r="J17" s="43"/>
      <c r="K17" s="157"/>
      <c r="L17" s="158"/>
    </row>
    <row r="18" spans="1:12" ht="15" customHeight="1" thickBot="1">
      <c r="A18" s="108"/>
      <c r="B18" s="151"/>
      <c r="C18" s="100"/>
      <c r="D18" s="61"/>
      <c r="E18" s="43">
        <f t="shared" si="0"/>
        <v>3905000</v>
      </c>
      <c r="F18" s="68"/>
      <c r="G18" s="76">
        <f t="shared" si="1"/>
        <v>3905000</v>
      </c>
      <c r="H18" s="43">
        <v>5000</v>
      </c>
      <c r="I18" s="43">
        <v>3900000</v>
      </c>
      <c r="J18" s="43"/>
      <c r="K18" s="157"/>
      <c r="L18" s="158"/>
    </row>
    <row r="19" spans="1:12" ht="36.75" customHeight="1">
      <c r="A19" s="97">
        <v>4</v>
      </c>
      <c r="B19" s="134" t="s">
        <v>50</v>
      </c>
      <c r="C19" s="99" t="s">
        <v>49</v>
      </c>
      <c r="D19" s="71" t="s">
        <v>113</v>
      </c>
      <c r="E19" s="36">
        <f t="shared" si="0"/>
        <v>3230539</v>
      </c>
      <c r="F19" s="67">
        <v>1746039</v>
      </c>
      <c r="G19" s="35">
        <f t="shared" si="1"/>
        <v>1484500</v>
      </c>
      <c r="H19" s="36">
        <v>1484500</v>
      </c>
      <c r="I19" s="36">
        <v>0</v>
      </c>
      <c r="J19" s="36">
        <v>0</v>
      </c>
      <c r="K19" s="164"/>
      <c r="L19" s="165"/>
    </row>
    <row r="20" spans="1:12" ht="15" customHeight="1" thickBot="1">
      <c r="A20" s="98"/>
      <c r="B20" s="135"/>
      <c r="C20" s="109"/>
      <c r="D20" s="59"/>
      <c r="E20" s="38">
        <f t="shared" si="0"/>
        <v>3230539</v>
      </c>
      <c r="F20" s="66">
        <v>1746039</v>
      </c>
      <c r="G20" s="80">
        <f t="shared" si="1"/>
        <v>1484500</v>
      </c>
      <c r="H20" s="38">
        <v>1484500</v>
      </c>
      <c r="I20" s="38">
        <v>0</v>
      </c>
      <c r="J20" s="38">
        <v>0</v>
      </c>
      <c r="K20" s="95"/>
      <c r="L20" s="96"/>
    </row>
    <row r="21" spans="1:12" ht="16.5" customHeight="1">
      <c r="A21" s="97">
        <v>5</v>
      </c>
      <c r="B21" s="99" t="s">
        <v>59</v>
      </c>
      <c r="C21" s="101" t="s">
        <v>51</v>
      </c>
      <c r="D21" s="56" t="s">
        <v>113</v>
      </c>
      <c r="E21" s="75">
        <f t="shared" si="0"/>
        <v>1658127</v>
      </c>
      <c r="F21" s="83">
        <v>929398</v>
      </c>
      <c r="G21" s="84">
        <f aca="true" t="shared" si="2" ref="G21:G40">SUM(H21:J21)</f>
        <v>728729</v>
      </c>
      <c r="H21" s="75">
        <v>728729</v>
      </c>
      <c r="I21" s="37">
        <v>0</v>
      </c>
      <c r="J21" s="37">
        <v>0</v>
      </c>
      <c r="K21" s="147" t="s">
        <v>145</v>
      </c>
      <c r="L21" s="148"/>
    </row>
    <row r="22" spans="1:12" ht="50.25" customHeight="1" thickBot="1">
      <c r="A22" s="98"/>
      <c r="B22" s="109"/>
      <c r="C22" s="110"/>
      <c r="D22" s="55"/>
      <c r="E22" s="38">
        <f aca="true" t="shared" si="3" ref="E22:E40">SUM(F22:G22)</f>
        <v>1508947</v>
      </c>
      <c r="F22" s="65">
        <v>780218</v>
      </c>
      <c r="G22" s="80">
        <f t="shared" si="2"/>
        <v>728729</v>
      </c>
      <c r="H22" s="38">
        <v>728729</v>
      </c>
      <c r="I22" s="42">
        <v>0</v>
      </c>
      <c r="J22" s="42">
        <v>0</v>
      </c>
      <c r="K22" s="149"/>
      <c r="L22" s="150"/>
    </row>
    <row r="23" spans="1:12" ht="21.75" customHeight="1">
      <c r="A23" s="97">
        <v>6</v>
      </c>
      <c r="B23" s="99" t="s">
        <v>52</v>
      </c>
      <c r="C23" s="101" t="s">
        <v>49</v>
      </c>
      <c r="D23" s="56"/>
      <c r="E23" s="75">
        <f t="shared" si="3"/>
        <v>4552022</v>
      </c>
      <c r="F23" s="82">
        <v>2241022</v>
      </c>
      <c r="G23" s="84">
        <v>2311000</v>
      </c>
      <c r="H23" s="36">
        <v>2311000</v>
      </c>
      <c r="I23" s="37">
        <v>0</v>
      </c>
      <c r="J23" s="37"/>
      <c r="K23" s="103">
        <v>0</v>
      </c>
      <c r="L23" s="163"/>
    </row>
    <row r="24" spans="1:12" ht="39" customHeight="1" thickBot="1">
      <c r="A24" s="98"/>
      <c r="B24" s="109"/>
      <c r="C24" s="110"/>
      <c r="D24" s="55" t="s">
        <v>113</v>
      </c>
      <c r="E24" s="38">
        <f t="shared" si="3"/>
        <v>4552022</v>
      </c>
      <c r="F24" s="66">
        <v>2241022</v>
      </c>
      <c r="G24" s="80">
        <f t="shared" si="2"/>
        <v>2311000</v>
      </c>
      <c r="H24" s="38">
        <v>2311000</v>
      </c>
      <c r="I24" s="38">
        <v>0</v>
      </c>
      <c r="J24" s="38"/>
      <c r="K24" s="106"/>
      <c r="L24" s="107"/>
    </row>
    <row r="25" spans="1:12" ht="17.25" customHeight="1">
      <c r="A25" s="111">
        <v>7</v>
      </c>
      <c r="B25" s="113" t="s">
        <v>36</v>
      </c>
      <c r="C25" s="101" t="s">
        <v>49</v>
      </c>
      <c r="D25" s="56" t="s">
        <v>114</v>
      </c>
      <c r="E25" s="75">
        <f t="shared" si="3"/>
        <v>3618440</v>
      </c>
      <c r="F25" s="85">
        <v>118440</v>
      </c>
      <c r="G25" s="84">
        <f t="shared" si="2"/>
        <v>3500000</v>
      </c>
      <c r="H25" s="75">
        <v>1000000</v>
      </c>
      <c r="I25" s="75">
        <v>2500000</v>
      </c>
      <c r="J25" s="36">
        <v>0</v>
      </c>
      <c r="K25" s="103"/>
      <c r="L25" s="94"/>
    </row>
    <row r="26" spans="1:14" ht="21.75" customHeight="1" thickBot="1">
      <c r="A26" s="112"/>
      <c r="B26" s="114"/>
      <c r="C26" s="110"/>
      <c r="D26" s="55"/>
      <c r="E26" s="38">
        <f t="shared" si="3"/>
        <v>3618440</v>
      </c>
      <c r="F26" s="66">
        <v>118440</v>
      </c>
      <c r="G26" s="80">
        <f t="shared" si="2"/>
        <v>3500000</v>
      </c>
      <c r="H26" s="38">
        <v>1000000</v>
      </c>
      <c r="I26" s="38">
        <v>2500000</v>
      </c>
      <c r="J26" s="39">
        <v>0</v>
      </c>
      <c r="K26" s="95"/>
      <c r="L26" s="96"/>
      <c r="N26" s="26"/>
    </row>
    <row r="27" spans="1:12" ht="27.75" customHeight="1">
      <c r="A27" s="97">
        <v>8</v>
      </c>
      <c r="B27" s="99" t="s">
        <v>53</v>
      </c>
      <c r="C27" s="101" t="s">
        <v>49</v>
      </c>
      <c r="D27" s="56" t="s">
        <v>115</v>
      </c>
      <c r="E27" s="75">
        <f t="shared" si="3"/>
        <v>1970710</v>
      </c>
      <c r="F27" s="85">
        <v>366710</v>
      </c>
      <c r="G27" s="84">
        <f t="shared" si="2"/>
        <v>1604000</v>
      </c>
      <c r="H27" s="75">
        <v>1604000</v>
      </c>
      <c r="I27" s="36">
        <v>0</v>
      </c>
      <c r="J27" s="36">
        <v>0</v>
      </c>
      <c r="K27" s="104"/>
      <c r="L27" s="105"/>
    </row>
    <row r="28" spans="1:12" ht="24" customHeight="1" thickBot="1">
      <c r="A28" s="98"/>
      <c r="B28" s="109"/>
      <c r="C28" s="110"/>
      <c r="D28" s="55"/>
      <c r="E28" s="38">
        <f t="shared" si="3"/>
        <v>1970710</v>
      </c>
      <c r="F28" s="66">
        <v>366710</v>
      </c>
      <c r="G28" s="80">
        <f t="shared" si="2"/>
        <v>1604000</v>
      </c>
      <c r="H28" s="38">
        <v>1604000</v>
      </c>
      <c r="I28" s="39">
        <v>0</v>
      </c>
      <c r="J28" s="39">
        <v>0</v>
      </c>
      <c r="K28" s="106"/>
      <c r="L28" s="107"/>
    </row>
    <row r="29" spans="1:12" ht="48.75" customHeight="1">
      <c r="A29" s="97">
        <v>9</v>
      </c>
      <c r="B29" s="99" t="s">
        <v>55</v>
      </c>
      <c r="C29" s="56" t="s">
        <v>54</v>
      </c>
      <c r="D29" s="56" t="s">
        <v>116</v>
      </c>
      <c r="E29" s="75">
        <f t="shared" si="3"/>
        <v>900000</v>
      </c>
      <c r="F29" s="85">
        <v>0</v>
      </c>
      <c r="G29" s="84">
        <f t="shared" si="2"/>
        <v>900000</v>
      </c>
      <c r="H29" s="75">
        <v>0</v>
      </c>
      <c r="I29" s="75">
        <v>900000</v>
      </c>
      <c r="J29" s="36"/>
      <c r="K29" s="104" t="s">
        <v>74</v>
      </c>
      <c r="L29" s="159"/>
    </row>
    <row r="30" spans="1:12" ht="22.5" customHeight="1" thickBot="1">
      <c r="A30" s="108"/>
      <c r="B30" s="100"/>
      <c r="C30" s="62"/>
      <c r="D30" s="62"/>
      <c r="E30" s="73">
        <f t="shared" si="3"/>
        <v>180000</v>
      </c>
      <c r="F30" s="87">
        <v>0</v>
      </c>
      <c r="G30" s="74">
        <f t="shared" si="2"/>
        <v>180000</v>
      </c>
      <c r="H30" s="73">
        <v>0</v>
      </c>
      <c r="I30" s="73">
        <v>180000</v>
      </c>
      <c r="J30" s="43"/>
      <c r="K30" s="160"/>
      <c r="L30" s="161"/>
    </row>
    <row r="31" spans="1:12" ht="24.75" customHeight="1">
      <c r="A31" s="97">
        <v>10</v>
      </c>
      <c r="B31" s="99" t="s">
        <v>56</v>
      </c>
      <c r="C31" s="101" t="s">
        <v>54</v>
      </c>
      <c r="D31" s="56" t="s">
        <v>112</v>
      </c>
      <c r="E31" s="75">
        <f t="shared" si="3"/>
        <v>1500000</v>
      </c>
      <c r="F31" s="85">
        <v>0</v>
      </c>
      <c r="G31" s="84">
        <f t="shared" si="2"/>
        <v>1500000</v>
      </c>
      <c r="H31" s="36"/>
      <c r="I31" s="36"/>
      <c r="J31" s="36">
        <v>1500000</v>
      </c>
      <c r="K31" s="104" t="s">
        <v>60</v>
      </c>
      <c r="L31" s="144"/>
    </row>
    <row r="32" spans="1:12" ht="18.75" customHeight="1" thickBot="1">
      <c r="A32" s="98"/>
      <c r="B32" s="109"/>
      <c r="C32" s="110"/>
      <c r="D32" s="60"/>
      <c r="E32" s="38">
        <f t="shared" si="3"/>
        <v>300000</v>
      </c>
      <c r="F32" s="66">
        <v>0</v>
      </c>
      <c r="G32" s="80">
        <f t="shared" si="2"/>
        <v>300000</v>
      </c>
      <c r="H32" s="39"/>
      <c r="I32" s="39"/>
      <c r="J32" s="39">
        <v>300000</v>
      </c>
      <c r="K32" s="152"/>
      <c r="L32" s="153"/>
    </row>
    <row r="33" spans="1:12" ht="18.75" customHeight="1">
      <c r="A33" s="97">
        <v>11</v>
      </c>
      <c r="B33" s="99" t="s">
        <v>170</v>
      </c>
      <c r="C33" s="101" t="s">
        <v>49</v>
      </c>
      <c r="D33" s="56" t="s">
        <v>114</v>
      </c>
      <c r="E33" s="75">
        <f t="shared" si="3"/>
        <v>2506897</v>
      </c>
      <c r="F33" s="85">
        <v>0</v>
      </c>
      <c r="G33" s="84">
        <f t="shared" si="2"/>
        <v>2506897</v>
      </c>
      <c r="H33" s="36">
        <v>1919561</v>
      </c>
      <c r="I33" s="36">
        <v>587336</v>
      </c>
      <c r="J33" s="36"/>
      <c r="K33" s="104" t="s">
        <v>75</v>
      </c>
      <c r="L33" s="144"/>
    </row>
    <row r="34" spans="1:12" ht="39" customHeight="1" thickBot="1">
      <c r="A34" s="98"/>
      <c r="B34" s="109"/>
      <c r="C34" s="110"/>
      <c r="D34" s="55"/>
      <c r="E34" s="38">
        <f t="shared" si="3"/>
        <v>401355</v>
      </c>
      <c r="F34" s="66">
        <v>0</v>
      </c>
      <c r="G34" s="80">
        <f t="shared" si="2"/>
        <v>401355</v>
      </c>
      <c r="H34" s="39">
        <v>307322</v>
      </c>
      <c r="I34" s="39">
        <v>94033</v>
      </c>
      <c r="J34" s="39"/>
      <c r="K34" s="152"/>
      <c r="L34" s="153"/>
    </row>
    <row r="35" spans="1:12" ht="15" customHeight="1">
      <c r="A35" s="97">
        <v>12</v>
      </c>
      <c r="B35" s="99" t="s">
        <v>73</v>
      </c>
      <c r="C35" s="101" t="s">
        <v>49</v>
      </c>
      <c r="D35" s="56" t="s">
        <v>117</v>
      </c>
      <c r="E35" s="75">
        <f>SUM(F35:G35)</f>
        <v>5275756</v>
      </c>
      <c r="F35" s="85">
        <v>1238756</v>
      </c>
      <c r="G35" s="84">
        <f t="shared" si="2"/>
        <v>4037000</v>
      </c>
      <c r="H35" s="75">
        <v>4037000</v>
      </c>
      <c r="I35" s="75">
        <v>0</v>
      </c>
      <c r="J35" s="86">
        <v>0</v>
      </c>
      <c r="K35" s="103">
        <v>0</v>
      </c>
      <c r="L35" s="163"/>
    </row>
    <row r="36" spans="1:12" ht="43.5" customHeight="1" thickBot="1">
      <c r="A36" s="98"/>
      <c r="B36" s="109"/>
      <c r="C36" s="110"/>
      <c r="D36" s="55"/>
      <c r="E36" s="38">
        <f t="shared" si="3"/>
        <v>5275756</v>
      </c>
      <c r="F36" s="66">
        <v>1238756</v>
      </c>
      <c r="G36" s="80">
        <f t="shared" si="2"/>
        <v>4037000</v>
      </c>
      <c r="H36" s="38">
        <v>4037000</v>
      </c>
      <c r="I36" s="38">
        <v>0</v>
      </c>
      <c r="J36" s="44">
        <v>0</v>
      </c>
      <c r="K36" s="106"/>
      <c r="L36" s="107"/>
    </row>
    <row r="37" spans="1:12" ht="67.5" customHeight="1">
      <c r="A37" s="97">
        <v>13</v>
      </c>
      <c r="B37" s="99" t="s">
        <v>37</v>
      </c>
      <c r="C37" s="154" t="s">
        <v>49</v>
      </c>
      <c r="D37" s="58" t="s">
        <v>185</v>
      </c>
      <c r="E37" s="75">
        <f t="shared" si="3"/>
        <v>16454702</v>
      </c>
      <c r="F37" s="85">
        <v>328583</v>
      </c>
      <c r="G37" s="84">
        <v>16126119</v>
      </c>
      <c r="H37" s="75">
        <v>4625</v>
      </c>
      <c r="I37" s="75">
        <v>5014799</v>
      </c>
      <c r="J37" s="89">
        <v>5113820</v>
      </c>
      <c r="K37" s="162" t="s">
        <v>183</v>
      </c>
      <c r="L37" s="144"/>
    </row>
    <row r="38" spans="1:12" ht="33" customHeight="1" thickBot="1">
      <c r="A38" s="98"/>
      <c r="B38" s="109"/>
      <c r="C38" s="110"/>
      <c r="D38" s="55"/>
      <c r="E38" s="73">
        <f t="shared" si="3"/>
        <v>5169657</v>
      </c>
      <c r="F38" s="87">
        <v>328583</v>
      </c>
      <c r="G38" s="74">
        <v>4841074</v>
      </c>
      <c r="H38" s="73">
        <v>4625</v>
      </c>
      <c r="I38" s="73">
        <v>1504440</v>
      </c>
      <c r="J38" s="73">
        <v>1534146</v>
      </c>
      <c r="K38" s="95">
        <v>0</v>
      </c>
      <c r="L38" s="96"/>
    </row>
    <row r="39" spans="1:12" ht="51.75" customHeight="1">
      <c r="A39" s="97">
        <v>14</v>
      </c>
      <c r="B39" s="99" t="s">
        <v>167</v>
      </c>
      <c r="C39" s="101" t="s">
        <v>49</v>
      </c>
      <c r="D39" s="101" t="s">
        <v>116</v>
      </c>
      <c r="E39" s="40">
        <f t="shared" si="3"/>
        <v>2030000</v>
      </c>
      <c r="F39" s="90">
        <v>0</v>
      </c>
      <c r="G39" s="91">
        <f t="shared" si="2"/>
        <v>2030000</v>
      </c>
      <c r="H39" s="40">
        <v>30000</v>
      </c>
      <c r="I39" s="40">
        <v>2000000</v>
      </c>
      <c r="J39" s="40">
        <v>0</v>
      </c>
      <c r="K39" s="93"/>
      <c r="L39" s="94"/>
    </row>
    <row r="40" spans="1:12" ht="27.75" customHeight="1" thickBot="1">
      <c r="A40" s="98"/>
      <c r="B40" s="100"/>
      <c r="C40" s="102"/>
      <c r="D40" s="102"/>
      <c r="E40" s="40">
        <f t="shared" si="3"/>
        <v>2030000</v>
      </c>
      <c r="F40" s="90">
        <v>0</v>
      </c>
      <c r="G40" s="91">
        <f t="shared" si="2"/>
        <v>2030000</v>
      </c>
      <c r="H40" s="40">
        <v>30000</v>
      </c>
      <c r="I40" s="40">
        <v>2000000</v>
      </c>
      <c r="J40" s="40">
        <v>0</v>
      </c>
      <c r="K40" s="95"/>
      <c r="L40" s="96"/>
    </row>
    <row r="41" spans="1:12" ht="27.75" customHeight="1">
      <c r="A41" s="88"/>
      <c r="B41" s="45" t="s">
        <v>44</v>
      </c>
      <c r="C41" s="31"/>
      <c r="D41" s="31"/>
      <c r="E41" s="46">
        <f aca="true" t="shared" si="4" ref="E41:J42">SUM(E13,E15,E17,E19,E21,E23,E25,E27,E29,E31,E33,E35,E37,E39)</f>
        <v>51409193</v>
      </c>
      <c r="F41" s="46">
        <f t="shared" si="4"/>
        <v>6968948</v>
      </c>
      <c r="G41" s="46">
        <f t="shared" si="4"/>
        <v>44440245</v>
      </c>
      <c r="H41" s="46">
        <f t="shared" si="4"/>
        <v>13983415</v>
      </c>
      <c r="I41" s="46">
        <f t="shared" si="4"/>
        <v>17026135</v>
      </c>
      <c r="J41" s="46">
        <f t="shared" si="4"/>
        <v>7437820</v>
      </c>
      <c r="K41" s="155"/>
      <c r="L41" s="156"/>
    </row>
    <row r="42" spans="1:12" ht="27.75" customHeight="1" thickBot="1">
      <c r="A42" s="47"/>
      <c r="B42" s="48" t="s">
        <v>57</v>
      </c>
      <c r="C42" s="48"/>
      <c r="D42" s="48"/>
      <c r="E42" s="49">
        <f t="shared" si="4"/>
        <v>35949426</v>
      </c>
      <c r="F42" s="49">
        <f t="shared" si="4"/>
        <v>6819768</v>
      </c>
      <c r="G42" s="49">
        <f t="shared" si="4"/>
        <v>29129658</v>
      </c>
      <c r="H42" s="49">
        <f t="shared" si="4"/>
        <v>12371176</v>
      </c>
      <c r="I42" s="49">
        <f t="shared" si="4"/>
        <v>12302473</v>
      </c>
      <c r="J42" s="49">
        <f t="shared" si="4"/>
        <v>2658146</v>
      </c>
      <c r="K42" s="106"/>
      <c r="L42" s="107"/>
    </row>
    <row r="43" ht="17.25" customHeight="1"/>
    <row r="44" ht="30" customHeight="1"/>
    <row r="45" spans="8:10" ht="17.25" customHeight="1">
      <c r="H45" s="1" t="s">
        <v>12</v>
      </c>
      <c r="I45" s="1"/>
      <c r="J45" s="1"/>
    </row>
    <row r="46" spans="8:12" ht="22.5" customHeight="1">
      <c r="H46" s="1"/>
      <c r="I46" s="1"/>
      <c r="J46" s="1"/>
      <c r="L46" s="1"/>
    </row>
    <row r="47" spans="8:10" ht="21" customHeight="1">
      <c r="H47" s="1"/>
      <c r="I47" s="1"/>
      <c r="J47" s="1"/>
    </row>
    <row r="48" spans="8:16" ht="7.5" customHeight="1">
      <c r="H48" s="1" t="s">
        <v>135</v>
      </c>
      <c r="I48" s="1"/>
      <c r="J48" s="1"/>
      <c r="P48" s="26"/>
    </row>
    <row r="49" ht="10.5" customHeight="1">
      <c r="L49" s="2"/>
    </row>
    <row r="50" ht="15.75" customHeight="1"/>
    <row r="51" ht="18" customHeight="1">
      <c r="M51" s="2"/>
    </row>
  </sheetData>
  <sheetProtection/>
  <mergeCells count="70">
    <mergeCell ref="K41:L42"/>
    <mergeCell ref="K17:L18"/>
    <mergeCell ref="B29:B30"/>
    <mergeCell ref="K29:L30"/>
    <mergeCell ref="K37:L37"/>
    <mergeCell ref="K38:L38"/>
    <mergeCell ref="K35:L36"/>
    <mergeCell ref="K31:L32"/>
    <mergeCell ref="K19:L20"/>
    <mergeCell ref="K23:L24"/>
    <mergeCell ref="A35:A36"/>
    <mergeCell ref="B35:B36"/>
    <mergeCell ref="C35:C36"/>
    <mergeCell ref="A37:A38"/>
    <mergeCell ref="B37:B38"/>
    <mergeCell ref="C37:C38"/>
    <mergeCell ref="B33:B34"/>
    <mergeCell ref="C33:C34"/>
    <mergeCell ref="K33:L34"/>
    <mergeCell ref="B27:B28"/>
    <mergeCell ref="C27:C28"/>
    <mergeCell ref="A31:A32"/>
    <mergeCell ref="B31:B32"/>
    <mergeCell ref="C31:C32"/>
    <mergeCell ref="A21:A22"/>
    <mergeCell ref="B21:B22"/>
    <mergeCell ref="C21:C22"/>
    <mergeCell ref="K21:L22"/>
    <mergeCell ref="A17:A18"/>
    <mergeCell ref="B17:B18"/>
    <mergeCell ref="C17:C18"/>
    <mergeCell ref="A19:A20"/>
    <mergeCell ref="B19:B20"/>
    <mergeCell ref="C19:C20"/>
    <mergeCell ref="B15:B16"/>
    <mergeCell ref="A15:A16"/>
    <mergeCell ref="C15:C16"/>
    <mergeCell ref="A8:A11"/>
    <mergeCell ref="B8:B11"/>
    <mergeCell ref="K12:L12"/>
    <mergeCell ref="A13:A14"/>
    <mergeCell ref="B13:B14"/>
    <mergeCell ref="C13:C14"/>
    <mergeCell ref="K13:L14"/>
    <mergeCell ref="D8:D11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A23:A24"/>
    <mergeCell ref="B23:B24"/>
    <mergeCell ref="C23:C24"/>
    <mergeCell ref="A25:A26"/>
    <mergeCell ref="B25:B26"/>
    <mergeCell ref="C25:C26"/>
    <mergeCell ref="K39:L40"/>
    <mergeCell ref="A39:A40"/>
    <mergeCell ref="B39:B40"/>
    <mergeCell ref="C39:C40"/>
    <mergeCell ref="D39:D40"/>
    <mergeCell ref="K25:L26"/>
    <mergeCell ref="K27:L28"/>
    <mergeCell ref="A29:A30"/>
    <mergeCell ref="A27:A28"/>
    <mergeCell ref="A33:A34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ukaps</cp:lastModifiedBy>
  <cp:lastPrinted>2009-05-05T10:34:23Z</cp:lastPrinted>
  <dcterms:created xsi:type="dcterms:W3CDTF">2008-01-11T07:16:34Z</dcterms:created>
  <dcterms:modified xsi:type="dcterms:W3CDTF">2009-05-08T09:50:13Z</dcterms:modified>
  <cp:category/>
  <cp:version/>
  <cp:contentType/>
  <cp:contentStatus/>
</cp:coreProperties>
</file>