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11115" windowHeight="5895" activeTab="1"/>
  </bookViews>
  <sheets>
    <sheet name="Zał.6" sheetId="1" r:id="rId1"/>
    <sheet name="Zał.6a" sheetId="2" r:id="rId2"/>
  </sheets>
  <definedNames/>
  <calcPr fullCalcOnLoad="1"/>
</workbook>
</file>

<file path=xl/sharedStrings.xml><?xml version="1.0" encoding="utf-8"?>
<sst xmlns="http://schemas.openxmlformats.org/spreadsheetml/2006/main" count="378" uniqueCount="206">
  <si>
    <t>projekt</t>
  </si>
  <si>
    <t>Rady Miejskiej w Czechowicach-Dziedzicach</t>
  </si>
  <si>
    <t>2.</t>
  </si>
  <si>
    <t>Dział 600 Transport i łączność</t>
  </si>
  <si>
    <t>3.</t>
  </si>
  <si>
    <t>Dział 700 Gospodarka mieszkaniowa</t>
  </si>
  <si>
    <t>4.</t>
  </si>
  <si>
    <t>Dział 710 Działalność usługowa</t>
  </si>
  <si>
    <t>5.</t>
  </si>
  <si>
    <t>Dział 750 Administracja publiczna</t>
  </si>
  <si>
    <t>6.</t>
  </si>
  <si>
    <t>7.</t>
  </si>
  <si>
    <t>Dział 754 Bezpieczeństwo publiczne i ochrona przeciwpożarowa</t>
  </si>
  <si>
    <t>Dział 801 Oświata i wychowanie</t>
  </si>
  <si>
    <t>Dział 852 Pomoc społeczna</t>
  </si>
  <si>
    <t>Dział 900 Gospodarka komunalna i ochrona środowiska</t>
  </si>
  <si>
    <t>Dział 921 Kultura i ochrona dziedzictwa narodowego</t>
  </si>
  <si>
    <t>Dział 926 Kultura fizyczna i sport</t>
  </si>
  <si>
    <t>1.</t>
  </si>
  <si>
    <t>Rozdz.71014 Opracowania geodezyjne i kartograficzne</t>
  </si>
  <si>
    <t>Rozdz.71035 Cmentarze</t>
  </si>
  <si>
    <t>Rozdz.75023 Urzędy gmin (miast i miast na prawach powiatu)</t>
  </si>
  <si>
    <t>Rozdz.75412 Ochotnicze straże pożarne</t>
  </si>
  <si>
    <t>Rozdz.75416 Straż Miejska</t>
  </si>
  <si>
    <t>Rozdz.80101 Szkoły podstawowe</t>
  </si>
  <si>
    <t>Rozdz.80104 Przedszkola</t>
  </si>
  <si>
    <t>Rozdz.80110 Gimnazja</t>
  </si>
  <si>
    <t>Rozdz.80114 Zespoły obsługi ekonomiczno-administracyjnej szkół</t>
  </si>
  <si>
    <t>Rozdz.80148 Stołówki szkolne</t>
  </si>
  <si>
    <t>Rozdz.85111 Szpitale ogólne</t>
  </si>
  <si>
    <t>Rozdz.85202 Domy pomocy społecznej</t>
  </si>
  <si>
    <t>Rozdz.90001 Gospodarka ściekowa i ochrona wód</t>
  </si>
  <si>
    <t>Rozdz.90002 Gospodarka odpadami</t>
  </si>
  <si>
    <t>Rozdz.90003 Oczyszczanie miast i wsi</t>
  </si>
  <si>
    <t>Rozdz.90015 Oświetlenie ulic, placów i dróg</t>
  </si>
  <si>
    <t>Rozdz.92109 Domy i ośrodki kultury, świetlice i kluby</t>
  </si>
  <si>
    <t>Rozdz.92116 Biblioteki</t>
  </si>
  <si>
    <t>Rozdz.92604 Instytucje kultury fizycznej</t>
  </si>
  <si>
    <t>RAZEM:</t>
  </si>
  <si>
    <t>L.p.</t>
  </si>
  <si>
    <t>Rekultywacja składowiska odpadów - etap I</t>
  </si>
  <si>
    <t>Załącznik Nr 6</t>
  </si>
  <si>
    <t>WYKAZ WYDATKÓW MAJĄTKOWYCH DO BUDŻETU NA ROK 2008</t>
  </si>
  <si>
    <t>Dział, rozdział, nazwa zadania</t>
  </si>
  <si>
    <t>Zakres rzeczowy</t>
  </si>
  <si>
    <t>Okres realizacji</t>
  </si>
  <si>
    <t>Plan na 2008r.</t>
  </si>
  <si>
    <t>Rozdz.60004 Lokalny transport zbiorowy</t>
  </si>
  <si>
    <t>Zakup autobusów do PKM</t>
  </si>
  <si>
    <t>WPI</t>
  </si>
  <si>
    <t>Rozdz.60016 Drogi publiczne gminne</t>
  </si>
  <si>
    <t>Przebudowa ul.Na Łuku w Ligocie</t>
  </si>
  <si>
    <t>przebudowa ulicy na dł. 680 mb</t>
  </si>
  <si>
    <t>2008r.</t>
  </si>
  <si>
    <t>Przebudowa ul.Sokoły w Ligocie</t>
  </si>
  <si>
    <t>przebudowa ulicy na dł. 400 mb</t>
  </si>
  <si>
    <t>Przebudowa ul.Zakole w Zabrzegu</t>
  </si>
  <si>
    <t>przebudowa ulicy na dł. 350 mb</t>
  </si>
  <si>
    <t>Przebudowa ul.Stawowe Pole w Bronowie</t>
  </si>
  <si>
    <t>Przebudowa ul.Żbika w Czechowicach-Dziedzicach</t>
  </si>
  <si>
    <t>przebudowa ulicy na dł. 450 mb</t>
  </si>
  <si>
    <t>Przebudowa ul.Kukułczej w Czechowicach-Dziedzicach</t>
  </si>
  <si>
    <t>przebudowa ulicy na dł. 200 mb</t>
  </si>
  <si>
    <t>Projekt budowy chodnika wzdłuż ul.Napierskiego w Czechowicach-Dziedzicach</t>
  </si>
  <si>
    <t>Przebudowa ulicy bocznej do ul.Korfantego w Zabrzegu</t>
  </si>
  <si>
    <t>Przebudowa ul.Dożynkowej w Czechowicach-Dziedzicach</t>
  </si>
  <si>
    <t>środki jednostek pomocniczych</t>
  </si>
  <si>
    <t>Rozdz.70004 Różne jednostki obsługi gospodarki mieszkaniowej</t>
  </si>
  <si>
    <t>Zakup i montaż kotła c.o. gazowego wraz z automatyką pogodową do budynku przy ul.Kolorowej 2 w Bronowie</t>
  </si>
  <si>
    <t>1 szt.</t>
  </si>
  <si>
    <t>Wymiana rurociągu ciepłowniczego na osiedlu przy ul.Bestwińskiej</t>
  </si>
  <si>
    <t>Adaptacja budynku przy ul.J.Kochanowskiego na lokale socjalne</t>
  </si>
  <si>
    <t>realizacja</t>
  </si>
  <si>
    <t>Budowa placu zabaw na osiedlu przy ul.Ślepej w Czechowicach-Dziedzicach</t>
  </si>
  <si>
    <t>Regulacje stanów prawnych gruntów zajętych na cele publiczne wg podjętych uchwał</t>
  </si>
  <si>
    <t xml:space="preserve">Rozbudowa cmentarza komunalnego przy kościele pw.Św.Katarzyny w Czechowicach-Dziedzicach </t>
  </si>
  <si>
    <t>kontynuacja</t>
  </si>
  <si>
    <t>Zakup zestawów komputerowych wraz z oprogramowaniem</t>
  </si>
  <si>
    <t xml:space="preserve">Zakup programów komputerowych </t>
  </si>
  <si>
    <t>Zakup samochodu do OSP Dziedzice</t>
  </si>
  <si>
    <t>Zakup garaży do magazynowania sprzętu sołectwa i OSP Bronów</t>
  </si>
  <si>
    <t>Zakup skrzyni na fotoradar na ul.Węglową w Czechowicach-Dziedzicach</t>
  </si>
  <si>
    <t>Zakup kserokopiarki do ZSP Nr 1, SP Nr 3 w Czechowicach-Dziedzicach, SP Nr 3 w Ligocie,
ZS w Zabrzegu</t>
  </si>
  <si>
    <t>Zakup komputera wraz z oprogramowaniem do SP Nr 2 w Czechowicach-Dziedzicach</t>
  </si>
  <si>
    <t>Zakup sprzętu nagłaśniającego w zestawie do przewożenia do SP Nr 5 w Czechowicach-Dziedzicach</t>
  </si>
  <si>
    <t>Zakup pieca kondensacyjnego c.o. do kotłowni
w SP Nr 2 w Ligocie</t>
  </si>
  <si>
    <t>Budowa sali gimnastycznej w SP Nr 2 w Ligocie przy ul.Miliardowickiej</t>
  </si>
  <si>
    <t>Zakup tablicy świetlnej do wyników gier sportowych do SP Nr 5 w Czechowicach-Dziedzicach</t>
  </si>
  <si>
    <t>Zakup szafy chłodniczej do ZSP Nr 1, PP Nr 10, 
PP Nr 11 w Czechowicach-Dziedzicach</t>
  </si>
  <si>
    <t>3 szt.</t>
  </si>
  <si>
    <t>Zakup robota wieloczynnościowego do ZSP Nr 1 w Czechowicach-Dziedzicach</t>
  </si>
  <si>
    <t>Zakup komputera z drukarką do PP Nr 2, PP Nr 9 w Czechowicach-Dziedzicach</t>
  </si>
  <si>
    <t>2 szt.</t>
  </si>
  <si>
    <t>Zakup komputera do PP Nr 3 w Czechowicach-Dziedzicach</t>
  </si>
  <si>
    <t>Zakup pieca elektrycznego konwekcyjnego do pieczenia do PP Nr 6 w Czechowicach-Dziedzicach</t>
  </si>
  <si>
    <t>Zakup miksera spiralnego do PP Nr 6 w Czechowicach-Dziedzicach</t>
  </si>
  <si>
    <t>Zakup kuchni gazowej z piekarnikiem elektrycznym do PP Nr 10 w Czechowicach-Dziedzicach</t>
  </si>
  <si>
    <t>Zakup zmywarko-wyparzacza do PP w Zabrzegu</t>
  </si>
  <si>
    <t>Zakup komputera wraz z oprogramowaniem do Gimnazjum Nr 1, Gimnazjum Nr 3 w Czechowicach-Dziedzicach, ZS w Zabrzegu</t>
  </si>
  <si>
    <t>Zakup centrali telefonicznej z faxem do Gimnazjum Nr 2 w Czechowicach-Dziedzicach</t>
  </si>
  <si>
    <t>Budowa sali gimnastycznej w Gimnazjum Nr 2 w Czechowicach-Dziedzicach</t>
  </si>
  <si>
    <t>Zakup zestawu komputerowego wraz z oprogramowaniem</t>
  </si>
  <si>
    <t>Zakup patelni elektrycznej do ZSP Nr 1 w Czechowicach-Dziedzicach</t>
  </si>
  <si>
    <t>Zakup bemaru elektrycznego do SP Nr 2 w Czechowicach-Dziedzicach</t>
  </si>
  <si>
    <t>Zakup zmywarko-wyparzacza do SP Nr 4 w Czechowicach-Dziedzicach</t>
  </si>
  <si>
    <t>Zakup szafy chłodniczej do SP Nr 7 w Czechowicach-Dziedzicach</t>
  </si>
  <si>
    <t>Zakup obieraczki z separatorem do obierzyn do ZS w Zabrzegu, Gimnazjum Nr 1, Gimnazjum Nr 2 w Czechowicach-Dziedzicach</t>
  </si>
  <si>
    <t>Zakup komputera z oprogramowaniem do ZS w Ligocie</t>
  </si>
  <si>
    <t>Budowa domu spokojnej starości "Złota Jesień"</t>
  </si>
  <si>
    <t>Budowa kanalizacji sanitarnej w rejonie ul.Bachorek i ul.Szkolnej w Czechowicach-Dziedzicach</t>
  </si>
  <si>
    <t>Budowa kanalizacji sanitarnej w rejonie ul.Rumana w dzielnicy Grabowice w Czechowicach-Dziedzicach - etap II</t>
  </si>
  <si>
    <t>budowa kanalizacji sanitarnej  o śr. 250/200/160 mm</t>
  </si>
  <si>
    <t>Zakup nowych wiat przystankowych</t>
  </si>
  <si>
    <t>ul.Bronowska - ul.Wspólna, ul.Zabrzeska</t>
  </si>
  <si>
    <t>Dobudowa oświetlenia przy ul.Czyża w Bronowie</t>
  </si>
  <si>
    <t>Dobudowa oświetlenia parkingu przy ul.Ks.J.Kunza w Bronowie</t>
  </si>
  <si>
    <t>Dobudowa oświetlenia skrzyżowania ul.Ks.J.Kunza z ul.Graniczną</t>
  </si>
  <si>
    <t>Dobudowa oświetlenia skrzyżowania ul.Gajowej z ul.Kopaniny</t>
  </si>
  <si>
    <t>Dobudowa oświetlenia przy ul.Jodłowej w Czechowicach-Dziedzicach</t>
  </si>
  <si>
    <t>Dobudowa oświetlenia przy ul.Kukułczej w Czechowicach-Dziedzicach</t>
  </si>
  <si>
    <t>Dobudowa oświetlenia przy ul.Czechowickiej w Ligocie</t>
  </si>
  <si>
    <t>Zakup kolumn niskotonowych do Miejskiego Domu Kultury w Czechowicach-Dziedzicach</t>
  </si>
  <si>
    <t>Budowa budynku Miejskiej Biblioteki Publicznej przy ul.Niepodległości w Czechowicach-Dziedzicach</t>
  </si>
  <si>
    <t xml:space="preserve"> </t>
  </si>
  <si>
    <t>Budowa basenu krytego wolnostojącego o wym.25,0 m x 12,5 m na terenie MOSiR w Czechowicach-Dziedzicach</t>
  </si>
  <si>
    <t>Załącznik Nr 6a</t>
  </si>
  <si>
    <t xml:space="preserve">WIELOLETNIE PLANY INWESTYCJNE GMINY CZECHOWICE-DZIEDZICE </t>
  </si>
  <si>
    <t>Nazwa zadania</t>
  </si>
  <si>
    <t>Jednostka realizująca program</t>
  </si>
  <si>
    <t>Wartość zadania do realizacji</t>
  </si>
  <si>
    <t>Wartość zadania zrealizowa-nego w latach poprzednich</t>
  </si>
  <si>
    <t>Ogółem wartość zadania</t>
  </si>
  <si>
    <t>Uwagi</t>
  </si>
  <si>
    <t>2009r.</t>
  </si>
  <si>
    <t>2010r.</t>
  </si>
  <si>
    <t>wartość zadania</t>
  </si>
  <si>
    <t>środki budżet.</t>
  </si>
  <si>
    <t>środki budżetowe</t>
  </si>
  <si>
    <t>PKM</t>
  </si>
  <si>
    <t>Urząd Miejski</t>
  </si>
  <si>
    <t>Rozbudowa cmentarza komunalnego przy kościele pw. Św.Katarzyny w Czechowicach-Dziedzicach</t>
  </si>
  <si>
    <t>Budowa sali gimnastycznej 
w SP Nr 2 w Ligocie przy ul.Miliardowickiej</t>
  </si>
  <si>
    <t xml:space="preserve">Budowa sali gimnastycznej w 
Gimnazjum Nr 2 w Czechowicach-Dziedzicach </t>
  </si>
  <si>
    <t>ZOPO</t>
  </si>
  <si>
    <t>800 000 (pożyczka w 2008r.)
577 484 (pożyczka w 2009r.)</t>
  </si>
  <si>
    <t xml:space="preserve">Budowa sali gimnastycznej w 
Gimnazjum Nr 3 w Czechowicach-Dziedzicach </t>
  </si>
  <si>
    <t>Rekultywacja składowiska odpadów etap I</t>
  </si>
  <si>
    <t>AZK</t>
  </si>
  <si>
    <t>Rekultywacja składowiska odpadów etap II</t>
  </si>
  <si>
    <t>Ogółem środki budżetowe</t>
  </si>
  <si>
    <t>Budowa kanalizacji sanitarnej w rejonie ul.Bestwińskiej w Czechowicach-Dziedzicach - projekt</t>
  </si>
  <si>
    <t xml:space="preserve">wykonanie nakładki asfaltowej na dł. ok. 250 mb
</t>
  </si>
  <si>
    <t>Wykonanie nakrycia zimowego niecki fontanny ze zintegrowanym stojakiem na choinkę świąteczną</t>
  </si>
  <si>
    <t>zobowiązanie z 2007r.</t>
  </si>
  <si>
    <t xml:space="preserve">Budowa sali gimnastycznej wraz z infrastrukturą szkolno-przedszkolną przy SP Nr 2 w Ligocie </t>
  </si>
  <si>
    <t xml:space="preserve">Budowa sali gimnastycznej wraz z infrastrukturą socjalną przy SP Nr 3 w Ligocie </t>
  </si>
  <si>
    <t>Budowa parkingu przy SP Nr 7 w Czechowicach-Dziedzicach</t>
  </si>
  <si>
    <t>Budowa sali gimnastycznej w Gimnazjum Nr 3 w Czechowicach-Dziedzicach</t>
  </si>
  <si>
    <t>zobowiązania z 2007r.</t>
  </si>
  <si>
    <t>Budowa oświetlenia ul.Baczyńskiego w Czechowicach-Dziedzicach</t>
  </si>
  <si>
    <t>Termomodernizacja Gimnazjum 
Nr 1 w Czechowicach-Dziedzicach z zastosowaniem systemu solarnego dla przygotowania ciepłej wody użytkowej</t>
  </si>
  <si>
    <t>720 000
(dotacja RPO WŚ)</t>
  </si>
  <si>
    <t>583 864
(dotacja)</t>
  </si>
  <si>
    <t>2 000 000
(dotacja RPO WŚ)
4 000 000
(nakłady po 2010) realizacja do końca 2011</t>
  </si>
  <si>
    <t>400 000 (dotacja 2007r.)
1 850 000 (dotacja 2008r.)</t>
  </si>
  <si>
    <t>420 000
(pożyczka)
180 000 (GFOŚ i GW)</t>
  </si>
  <si>
    <t>Termomodernizacja Gimnazjum Nr 1 w Czechowicach-Dziedzicach z zastosowaniem systemu solarnego dla przygotowania ciepłej wody użytkowej</t>
  </si>
  <si>
    <t>z dnia 15 stycznia 2008 r.</t>
  </si>
  <si>
    <t>do uchwały budżetowej Nr XVII/140/08</t>
  </si>
  <si>
    <t>Budowa oświetlenia przy ul. Topolowej na odc. ul. Jasnej do ul. Słonecznej, wykonanie projektu</t>
  </si>
  <si>
    <t>Budowa oświetlenia przy ul. Sadowej, wykonanie projektu</t>
  </si>
  <si>
    <t>Budowa oświetlenia przy ul. Wodnej, wykonanie projektu</t>
  </si>
  <si>
    <t>Budowa oświetlenia przy ul. Zajęczej wraz z wykonaniem projektu</t>
  </si>
  <si>
    <t>Budowa boiska wraz z ogrodzeniem przy ul. Szkolnej</t>
  </si>
  <si>
    <t>Nabycie działki pod teren Szkoły Podstawowej nr 5</t>
  </si>
  <si>
    <t>Dobudowa oświetlenia ul. Łabędzia</t>
  </si>
  <si>
    <t>Dobudowa oświetlenia ul. Mała w Ligocie</t>
  </si>
  <si>
    <t>Dobudowa oświetlenia ul. Koło w Ligocie</t>
  </si>
  <si>
    <t>1 szt. (w tym: środki jednostek pomocniczych - 10 000 zł)</t>
  </si>
  <si>
    <t>Dobudowa punktu świetlnego na ul. Krzanowskiego</t>
  </si>
  <si>
    <t>Dobudowa punktu świetlnego na ul. Norwida</t>
  </si>
  <si>
    <t>Dobudowa punktu świetlnego na ul. Reja</t>
  </si>
  <si>
    <t>Wykonanie projektu oświetlenia przy ul. Kołłataja</t>
  </si>
  <si>
    <t>Przebudowa Miejskiego Domu Kultury w Czechowicach-Dziedzicach</t>
  </si>
  <si>
    <t>demontaż i montaż projektorów, zakup i montaż nowej rozdzielnicy do projektorów</t>
  </si>
  <si>
    <t>Modernizacja urządzeń projektorowni</t>
  </si>
  <si>
    <t>Dział 851Ochrona zdrowia</t>
  </si>
  <si>
    <t>Dofinansowanie zakupu sprzętu medycznego do  Szpitala Pediatrycznego w Bielsku - Białej</t>
  </si>
  <si>
    <t>2008r</t>
  </si>
  <si>
    <t>1 450 000
(kredyt)</t>
  </si>
  <si>
    <t xml:space="preserve">przebudowa odcinka 430 mb. od ul.Czyża do ul.Kamienieckiej, poszerzenie jezdni o 0,5 m , </t>
  </si>
  <si>
    <t>Budowa parku na Osiedlu Północ w Czechowicach-Dziedzicach</t>
  </si>
  <si>
    <t>2 550 000 (dotacja RPO WŚ)</t>
  </si>
  <si>
    <t>Rekultywacja składowiska opdadów etap III</t>
  </si>
  <si>
    <t>1 200 000 (dotacja RPO WŚ</t>
  </si>
  <si>
    <t>po 1 szt.</t>
  </si>
  <si>
    <t>Zaprojektowanie oświetlenia przy ul.Dzięciołów w Czechowicach-Dziedzicach</t>
  </si>
  <si>
    <t>Przebudowa stołówki i kuchni w Gimnazjum Publicznym Nr 1 Czechowicach - Dziedzicach</t>
  </si>
  <si>
    <t>643 825 (dotacja RPO WŚ)</t>
  </si>
  <si>
    <r>
      <t xml:space="preserve">kanalizacja sanitarna z przyłączmi </t>
    </r>
    <r>
      <rPr>
        <sz val="8"/>
        <rFont val="Arial"/>
        <family val="0"/>
      </rPr>
      <t>Ø</t>
    </r>
    <r>
      <rPr>
        <sz val="8"/>
        <rFont val="Arial CE"/>
        <family val="2"/>
      </rPr>
      <t>200/160 - ok. 1050m</t>
    </r>
  </si>
  <si>
    <t>Budowa kanalizacji sanitarnej w rejonie ul.Rumana w dzielnicy Grabowice w Czechowicach-Dziedzicach etap II</t>
  </si>
  <si>
    <t>Kanalizacja sanitarna wraz z przyłączmi w ul. Legionów na odc. od ul. Stalmacha do DK -1 z włączeniem do kanału w ul. Strażackiej</t>
  </si>
  <si>
    <t>Budowa oświetlenia przy ul. Ślepej</t>
  </si>
  <si>
    <t>Przebudowa stołówki i kuchni w Gimnazjum Publicznym Nr 1 w Czechowicach -Dziedzicach</t>
  </si>
  <si>
    <t>Oświetlenie chodnika między ulicami Michałowicza - Polna - Szkolna w Czechowicach - Dziedzicach</t>
  </si>
  <si>
    <t>wykonanie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</si>
</sst>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#,##0.0"/>
    <numFmt numFmtId="166" formatCode="0.0%"/>
    <numFmt numFmtId="167" formatCode="#,##0\ &quot;zł&quot;"/>
    <numFmt numFmtId="168" formatCode="#,##0.00\ &quot;zł&quot;"/>
    <numFmt numFmtId="169" formatCode="#,##0_ ;[Red]\-#,##0\ 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10">
    <font>
      <sz val="10"/>
      <name val="Arial"/>
      <family val="0"/>
    </font>
    <font>
      <sz val="8"/>
      <name val="Arial CE"/>
      <family val="2"/>
    </font>
    <font>
      <b/>
      <sz val="8"/>
      <name val="Arial CE"/>
      <family val="0"/>
    </font>
    <font>
      <b/>
      <sz val="10"/>
      <name val="Arial CE"/>
      <family val="2"/>
    </font>
    <font>
      <sz val="8"/>
      <name val="Arial"/>
      <family val="0"/>
    </font>
    <font>
      <sz val="6"/>
      <name val="Arial CE"/>
      <family val="2"/>
    </font>
    <font>
      <sz val="10"/>
      <name val="Arial CE"/>
      <family val="2"/>
    </font>
    <font>
      <b/>
      <sz val="9"/>
      <name val="Arial CE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 style="thick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5"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2" fillId="0" borderId="1" xfId="0" applyFont="1" applyBorder="1" applyAlignment="1">
      <alignment vertical="center" wrapText="1"/>
    </xf>
    <xf numFmtId="3" fontId="2" fillId="0" borderId="1" xfId="0" applyNumberFormat="1" applyFont="1" applyBorder="1" applyAlignment="1">
      <alignment vertical="center" wrapText="1"/>
    </xf>
    <xf numFmtId="3" fontId="1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3" fontId="1" fillId="0" borderId="3" xfId="0" applyNumberFormat="1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3" fontId="2" fillId="0" borderId="3" xfId="0" applyNumberFormat="1" applyFont="1" applyBorder="1" applyAlignment="1">
      <alignment vertical="center" wrapText="1"/>
    </xf>
    <xf numFmtId="3" fontId="1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3" fontId="2" fillId="0" borderId="1" xfId="0" applyNumberFormat="1" applyFont="1" applyBorder="1" applyAlignment="1">
      <alignment vertical="center" wrapText="1"/>
    </xf>
    <xf numFmtId="3" fontId="1" fillId="0" borderId="1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0" fillId="0" borderId="1" xfId="0" applyBorder="1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0" fontId="3" fillId="2" borderId="4" xfId="0" applyFont="1" applyFill="1" applyBorder="1" applyAlignment="1">
      <alignment vertical="top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top"/>
    </xf>
    <xf numFmtId="0" fontId="3" fillId="2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/>
    </xf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wrapText="1"/>
    </xf>
    <xf numFmtId="0" fontId="3" fillId="2" borderId="3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2" xfId="0" applyFont="1" applyBorder="1" applyAlignment="1">
      <alignment horizontal="center" vertical="top"/>
    </xf>
    <xf numFmtId="3" fontId="6" fillId="0" borderId="13" xfId="0" applyNumberFormat="1" applyFont="1" applyBorder="1" applyAlignment="1">
      <alignment horizontal="right"/>
    </xf>
    <xf numFmtId="3" fontId="6" fillId="0" borderId="13" xfId="0" applyNumberFormat="1" applyFont="1" applyBorder="1" applyAlignment="1">
      <alignment horizontal="right" vertical="top"/>
    </xf>
    <xf numFmtId="3" fontId="6" fillId="0" borderId="12" xfId="0" applyNumberFormat="1" applyFont="1" applyBorder="1" applyAlignment="1">
      <alignment horizontal="right"/>
    </xf>
    <xf numFmtId="3" fontId="6" fillId="0" borderId="14" xfId="0" applyNumberFormat="1" applyFont="1" applyBorder="1" applyAlignment="1">
      <alignment horizontal="right"/>
    </xf>
    <xf numFmtId="3" fontId="6" fillId="0" borderId="12" xfId="0" applyNumberFormat="1" applyFont="1" applyBorder="1" applyAlignment="1">
      <alignment horizontal="right" vertical="top"/>
    </xf>
    <xf numFmtId="3" fontId="6" fillId="0" borderId="15" xfId="0" applyNumberFormat="1" applyFont="1" applyBorder="1" applyAlignment="1">
      <alignment horizontal="right"/>
    </xf>
    <xf numFmtId="3" fontId="6" fillId="0" borderId="16" xfId="0" applyNumberFormat="1" applyFont="1" applyBorder="1" applyAlignment="1">
      <alignment horizontal="right"/>
    </xf>
    <xf numFmtId="3" fontId="6" fillId="0" borderId="3" xfId="0" applyNumberFormat="1" applyFont="1" applyBorder="1" applyAlignment="1">
      <alignment horizontal="right"/>
    </xf>
    <xf numFmtId="3" fontId="6" fillId="0" borderId="8" xfId="0" applyNumberFormat="1" applyFont="1" applyBorder="1" applyAlignment="1">
      <alignment horizontal="right"/>
    </xf>
    <xf numFmtId="3" fontId="6" fillId="0" borderId="9" xfId="0" applyNumberFormat="1" applyFont="1" applyBorder="1" applyAlignment="1">
      <alignment horizontal="right"/>
    </xf>
    <xf numFmtId="3" fontId="6" fillId="0" borderId="11" xfId="0" applyNumberFormat="1" applyFont="1" applyBorder="1" applyAlignment="1">
      <alignment horizontal="right"/>
    </xf>
    <xf numFmtId="3" fontId="0" fillId="0" borderId="13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0" fillId="0" borderId="16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0" fillId="0" borderId="14" xfId="0" applyNumberFormat="1" applyBorder="1" applyAlignment="1">
      <alignment/>
    </xf>
    <xf numFmtId="0" fontId="0" fillId="0" borderId="17" xfId="0" applyBorder="1" applyAlignment="1">
      <alignment horizontal="center" vertical="top"/>
    </xf>
    <xf numFmtId="0" fontId="0" fillId="0" borderId="17" xfId="0" applyBorder="1" applyAlignment="1">
      <alignment horizontal="left" vertical="top" wrapText="1"/>
    </xf>
    <xf numFmtId="0" fontId="0" fillId="0" borderId="17" xfId="0" applyBorder="1" applyAlignment="1">
      <alignment horizontal="center" vertical="top" wrapText="1"/>
    </xf>
    <xf numFmtId="3" fontId="0" fillId="0" borderId="17" xfId="0" applyNumberFormat="1" applyBorder="1" applyAlignment="1">
      <alignment/>
    </xf>
    <xf numFmtId="3" fontId="6" fillId="0" borderId="17" xfId="0" applyNumberFormat="1" applyFont="1" applyBorder="1" applyAlignment="1">
      <alignment horizontal="right"/>
    </xf>
    <xf numFmtId="3" fontId="0" fillId="0" borderId="1" xfId="0" applyNumberFormat="1" applyBorder="1" applyAlignment="1">
      <alignment/>
    </xf>
    <xf numFmtId="3" fontId="6" fillId="0" borderId="1" xfId="0" applyNumberFormat="1" applyFont="1" applyBorder="1" applyAlignment="1">
      <alignment horizontal="right"/>
    </xf>
    <xf numFmtId="3" fontId="0" fillId="0" borderId="3" xfId="0" applyNumberFormat="1" applyBorder="1" applyAlignment="1">
      <alignment/>
    </xf>
    <xf numFmtId="3" fontId="0" fillId="0" borderId="18" xfId="0" applyNumberFormat="1" applyBorder="1" applyAlignment="1">
      <alignment/>
    </xf>
    <xf numFmtId="3" fontId="0" fillId="0" borderId="19" xfId="0" applyNumberFormat="1" applyBorder="1" applyAlignment="1">
      <alignment/>
    </xf>
    <xf numFmtId="3" fontId="0" fillId="0" borderId="7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0" fillId="0" borderId="8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3" fillId="2" borderId="20" xfId="0" applyFont="1" applyFill="1" applyBorder="1" applyAlignment="1">
      <alignment/>
    </xf>
    <xf numFmtId="0" fontId="3" fillId="2" borderId="10" xfId="0" applyFont="1" applyFill="1" applyBorder="1" applyAlignment="1">
      <alignment/>
    </xf>
    <xf numFmtId="3" fontId="3" fillId="2" borderId="3" xfId="0" applyNumberFormat="1" applyFont="1" applyFill="1" applyBorder="1" applyAlignment="1">
      <alignment/>
    </xf>
    <xf numFmtId="0" fontId="3" fillId="2" borderId="21" xfId="0" applyFont="1" applyFill="1" applyBorder="1" applyAlignment="1">
      <alignment/>
    </xf>
    <xf numFmtId="0" fontId="3" fillId="2" borderId="12" xfId="0" applyFont="1" applyFill="1" applyBorder="1" applyAlignment="1">
      <alignment/>
    </xf>
    <xf numFmtId="3" fontId="3" fillId="2" borderId="12" xfId="0" applyNumberFormat="1" applyFont="1" applyFill="1" applyBorder="1" applyAlignment="1">
      <alignment/>
    </xf>
    <xf numFmtId="3" fontId="6" fillId="0" borderId="22" xfId="0" applyNumberFormat="1" applyFont="1" applyBorder="1" applyAlignment="1">
      <alignment horizontal="right"/>
    </xf>
    <xf numFmtId="3" fontId="0" fillId="0" borderId="22" xfId="0" applyNumberFormat="1" applyBorder="1" applyAlignment="1">
      <alignment/>
    </xf>
    <xf numFmtId="0" fontId="0" fillId="0" borderId="14" xfId="0" applyBorder="1" applyAlignment="1">
      <alignment/>
    </xf>
    <xf numFmtId="3" fontId="0" fillId="0" borderId="4" xfId="0" applyNumberFormat="1" applyBorder="1" applyAlignment="1">
      <alignment/>
    </xf>
    <xf numFmtId="0" fontId="0" fillId="0" borderId="3" xfId="0" applyBorder="1" applyAlignment="1">
      <alignment/>
    </xf>
    <xf numFmtId="3" fontId="0" fillId="0" borderId="23" xfId="0" applyNumberFormat="1" applyBorder="1" applyAlignment="1">
      <alignment/>
    </xf>
    <xf numFmtId="3" fontId="6" fillId="0" borderId="24" xfId="0" applyNumberFormat="1" applyFont="1" applyBorder="1" applyAlignment="1">
      <alignment horizontal="right"/>
    </xf>
    <xf numFmtId="3" fontId="0" fillId="0" borderId="25" xfId="0" applyNumberFormat="1" applyBorder="1" applyAlignment="1">
      <alignment/>
    </xf>
    <xf numFmtId="0" fontId="3" fillId="2" borderId="0" xfId="0" applyFont="1" applyFill="1" applyAlignment="1">
      <alignment horizontal="center"/>
    </xf>
    <xf numFmtId="3" fontId="1" fillId="0" borderId="26" xfId="0" applyNumberFormat="1" applyFont="1" applyBorder="1" applyAlignment="1">
      <alignment horizontal="left" vertical="top" wrapText="1"/>
    </xf>
    <xf numFmtId="0" fontId="4" fillId="0" borderId="27" xfId="0" applyFont="1" applyBorder="1" applyAlignment="1">
      <alignment horizontal="left" vertical="top" wrapText="1"/>
    </xf>
    <xf numFmtId="0" fontId="4" fillId="0" borderId="28" xfId="0" applyFont="1" applyBorder="1" applyAlignment="1">
      <alignment/>
    </xf>
    <xf numFmtId="0" fontId="4" fillId="0" borderId="29" xfId="0" applyFont="1" applyBorder="1" applyAlignment="1">
      <alignment/>
    </xf>
    <xf numFmtId="0" fontId="0" fillId="0" borderId="22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30" xfId="0" applyBorder="1" applyAlignment="1">
      <alignment horizontal="center" vertical="top"/>
    </xf>
    <xf numFmtId="0" fontId="0" fillId="0" borderId="31" xfId="0" applyBorder="1" applyAlignment="1">
      <alignment horizontal="center" vertical="top"/>
    </xf>
    <xf numFmtId="0" fontId="0" fillId="0" borderId="22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3" fillId="0" borderId="0" xfId="0" applyFont="1" applyAlignment="1">
      <alignment horizontal="center" wrapText="1"/>
    </xf>
    <xf numFmtId="0" fontId="3" fillId="2" borderId="4" xfId="0" applyFont="1" applyFill="1" applyBorder="1" applyAlignment="1">
      <alignment horizontal="center" vertical="top" wrapText="1"/>
    </xf>
    <xf numFmtId="0" fontId="3" fillId="2" borderId="8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3" fillId="2" borderId="24" xfId="0" applyFont="1" applyFill="1" applyBorder="1" applyAlignment="1">
      <alignment horizontal="center" vertical="top"/>
    </xf>
    <xf numFmtId="0" fontId="7" fillId="2" borderId="4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top"/>
    </xf>
    <xf numFmtId="0" fontId="6" fillId="0" borderId="31" xfId="0" applyFont="1" applyBorder="1" applyAlignment="1">
      <alignment horizontal="center" vertical="top"/>
    </xf>
    <xf numFmtId="0" fontId="6" fillId="0" borderId="22" xfId="0" applyFont="1" applyBorder="1" applyAlignment="1">
      <alignment horizontal="center" vertical="top"/>
    </xf>
    <xf numFmtId="0" fontId="6" fillId="0" borderId="14" xfId="0" applyFont="1" applyBorder="1" applyAlignment="1">
      <alignment horizontal="center" vertical="top"/>
    </xf>
    <xf numFmtId="0" fontId="3" fillId="2" borderId="6" xfId="0" applyFont="1" applyFill="1" applyBorder="1" applyAlignment="1">
      <alignment horizontal="center" vertical="top" wrapText="1"/>
    </xf>
    <xf numFmtId="0" fontId="3" fillId="2" borderId="32" xfId="0" applyFont="1" applyFill="1" applyBorder="1" applyAlignment="1">
      <alignment horizontal="center" vertical="top" wrapText="1"/>
    </xf>
    <xf numFmtId="0" fontId="3" fillId="2" borderId="33" xfId="0" applyFont="1" applyFill="1" applyBorder="1" applyAlignment="1">
      <alignment horizontal="center" vertical="top" wrapText="1"/>
    </xf>
    <xf numFmtId="0" fontId="3" fillId="2" borderId="10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wrapText="1"/>
    </xf>
    <xf numFmtId="0" fontId="1" fillId="2" borderId="23" xfId="0" applyFont="1" applyFill="1" applyBorder="1" applyAlignment="1">
      <alignment horizontal="center" wrapText="1"/>
    </xf>
    <xf numFmtId="0" fontId="1" fillId="0" borderId="5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6" fillId="0" borderId="15" xfId="0" applyFont="1" applyBorder="1" applyAlignment="1">
      <alignment horizontal="right"/>
    </xf>
    <xf numFmtId="0" fontId="0" fillId="0" borderId="34" xfId="0" applyBorder="1" applyAlignment="1">
      <alignment horizontal="right"/>
    </xf>
    <xf numFmtId="0" fontId="6" fillId="0" borderId="18" xfId="0" applyFont="1" applyBorder="1" applyAlignment="1">
      <alignment horizontal="right"/>
    </xf>
    <xf numFmtId="0" fontId="0" fillId="0" borderId="35" xfId="0" applyBorder="1" applyAlignment="1">
      <alignment horizontal="right"/>
    </xf>
    <xf numFmtId="0" fontId="6" fillId="0" borderId="36" xfId="0" applyFont="1" applyBorder="1" applyAlignment="1">
      <alignment horizontal="center" vertical="top" wrapText="1"/>
    </xf>
    <xf numFmtId="0" fontId="6" fillId="0" borderId="25" xfId="0" applyFont="1" applyBorder="1" applyAlignment="1">
      <alignment horizontal="center" vertical="top" wrapText="1"/>
    </xf>
    <xf numFmtId="3" fontId="1" fillId="0" borderId="15" xfId="0" applyNumberFormat="1" applyFont="1" applyBorder="1" applyAlignment="1">
      <alignment horizontal="left" vertical="top" wrapText="1"/>
    </xf>
    <xf numFmtId="0" fontId="4" fillId="0" borderId="34" xfId="0" applyFont="1" applyBorder="1" applyAlignment="1">
      <alignment horizontal="left" vertical="top"/>
    </xf>
    <xf numFmtId="0" fontId="0" fillId="0" borderId="22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6" fillId="0" borderId="34" xfId="0" applyFont="1" applyBorder="1" applyAlignment="1">
      <alignment horizontal="right"/>
    </xf>
    <xf numFmtId="0" fontId="6" fillId="0" borderId="35" xfId="0" applyFont="1" applyBorder="1" applyAlignment="1">
      <alignment horizontal="right"/>
    </xf>
    <xf numFmtId="0" fontId="6" fillId="0" borderId="17" xfId="0" applyFont="1" applyBorder="1" applyAlignment="1">
      <alignment horizontal="right" wrapText="1"/>
    </xf>
    <xf numFmtId="0" fontId="0" fillId="0" borderId="17" xfId="0" applyBorder="1" applyAlignment="1">
      <alignment horizontal="right" wrapText="1"/>
    </xf>
    <xf numFmtId="0" fontId="0" fillId="0" borderId="37" xfId="0" applyBorder="1" applyAlignment="1">
      <alignment horizontal="center" vertical="top"/>
    </xf>
    <xf numFmtId="0" fontId="0" fillId="0" borderId="4" xfId="0" applyBorder="1" applyAlignment="1">
      <alignment horizontal="left" vertical="top" wrapText="1"/>
    </xf>
    <xf numFmtId="0" fontId="0" fillId="0" borderId="4" xfId="0" applyBorder="1" applyAlignment="1">
      <alignment horizontal="center" vertical="top" wrapText="1"/>
    </xf>
    <xf numFmtId="3" fontId="1" fillId="0" borderId="5" xfId="0" applyNumberFormat="1" applyFont="1" applyBorder="1" applyAlignment="1">
      <alignment horizontal="left" vertical="top" wrapText="1"/>
    </xf>
    <xf numFmtId="0" fontId="4" fillId="0" borderId="38" xfId="0" applyFont="1" applyBorder="1" applyAlignment="1">
      <alignment horizontal="left" vertical="top"/>
    </xf>
    <xf numFmtId="0" fontId="4" fillId="0" borderId="28" xfId="0" applyFont="1" applyBorder="1" applyAlignment="1">
      <alignment horizontal="left" vertical="top"/>
    </xf>
    <xf numFmtId="0" fontId="4" fillId="0" borderId="29" xfId="0" applyFont="1" applyBorder="1" applyAlignment="1">
      <alignment horizontal="left" vertical="top"/>
    </xf>
    <xf numFmtId="0" fontId="0" fillId="0" borderId="22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1" fillId="0" borderId="26" xfId="0" applyFont="1" applyBorder="1" applyAlignment="1">
      <alignment horizontal="left" vertical="top" wrapText="1"/>
    </xf>
    <xf numFmtId="0" fontId="4" fillId="0" borderId="28" xfId="0" applyFont="1" applyBorder="1" applyAlignment="1">
      <alignment horizontal="left" vertical="top" wrapText="1"/>
    </xf>
    <xf numFmtId="0" fontId="4" fillId="0" borderId="29" xfId="0" applyFont="1" applyBorder="1" applyAlignment="1">
      <alignment horizontal="left" vertical="top" wrapText="1"/>
    </xf>
    <xf numFmtId="0" fontId="1" fillId="0" borderId="34" xfId="0" applyFont="1" applyBorder="1" applyAlignment="1">
      <alignment horizontal="left" vertical="top"/>
    </xf>
    <xf numFmtId="3" fontId="6" fillId="0" borderId="18" xfId="0" applyNumberFormat="1" applyFont="1" applyBorder="1" applyAlignment="1">
      <alignment horizontal="right"/>
    </xf>
    <xf numFmtId="3" fontId="6" fillId="0" borderId="35" xfId="0" applyNumberFormat="1" applyFont="1" applyBorder="1" applyAlignment="1">
      <alignment horizontal="right"/>
    </xf>
    <xf numFmtId="3" fontId="6" fillId="0" borderId="15" xfId="0" applyNumberFormat="1" applyFont="1" applyBorder="1" applyAlignment="1">
      <alignment horizontal="right"/>
    </xf>
    <xf numFmtId="0" fontId="0" fillId="0" borderId="13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13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4" fillId="0" borderId="34" xfId="0" applyFont="1" applyBorder="1" applyAlignment="1">
      <alignment horizontal="left" vertical="top" wrapText="1"/>
    </xf>
    <xf numFmtId="0" fontId="4" fillId="0" borderId="27" xfId="0" applyFont="1" applyBorder="1" applyAlignment="1">
      <alignment horizontal="left" vertical="top"/>
    </xf>
    <xf numFmtId="0" fontId="0" fillId="0" borderId="1" xfId="0" applyBorder="1" applyAlignment="1">
      <alignment horizontal="center" vertical="top"/>
    </xf>
    <xf numFmtId="0" fontId="0" fillId="0" borderId="39" xfId="0" applyBorder="1" applyAlignment="1">
      <alignment horizontal="center" vertical="top"/>
    </xf>
    <xf numFmtId="0" fontId="0" fillId="0" borderId="32" xfId="0" applyBorder="1" applyAlignment="1">
      <alignment vertical="top" wrapText="1"/>
    </xf>
    <xf numFmtId="0" fontId="0" fillId="0" borderId="28" xfId="0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0" fillId="0" borderId="3" xfId="0" applyBorder="1" applyAlignment="1">
      <alignment horizontal="center" vertical="top"/>
    </xf>
    <xf numFmtId="0" fontId="0" fillId="0" borderId="3" xfId="0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23" xfId="0" applyFont="1" applyBorder="1" applyAlignment="1">
      <alignment horizontal="left" vertical="top"/>
    </xf>
    <xf numFmtId="0" fontId="0" fillId="0" borderId="7" xfId="0" applyBorder="1" applyAlignment="1">
      <alignment horizontal="right"/>
    </xf>
    <xf numFmtId="0" fontId="0" fillId="0" borderId="10" xfId="0" applyBorder="1" applyAlignment="1">
      <alignment horizontal="right"/>
    </xf>
    <xf numFmtId="3" fontId="6" fillId="0" borderId="7" xfId="0" applyNumberFormat="1" applyFont="1" applyBorder="1" applyAlignment="1">
      <alignment horizontal="right"/>
    </xf>
    <xf numFmtId="0" fontId="0" fillId="0" borderId="39" xfId="0" applyBorder="1" applyAlignment="1">
      <alignment horizontal="center" vertical="top" wrapText="1"/>
    </xf>
    <xf numFmtId="3" fontId="3" fillId="2" borderId="15" xfId="0" applyNumberFormat="1" applyFont="1" applyFill="1" applyBorder="1" applyAlignment="1">
      <alignment wrapText="1"/>
    </xf>
    <xf numFmtId="3" fontId="3" fillId="2" borderId="34" xfId="0" applyNumberFormat="1" applyFont="1" applyFill="1" applyBorder="1" applyAlignment="1">
      <alignment wrapText="1"/>
    </xf>
    <xf numFmtId="3" fontId="3" fillId="2" borderId="40" xfId="0" applyNumberFormat="1" applyFont="1" applyFill="1" applyBorder="1" applyAlignment="1">
      <alignment horizontal="right"/>
    </xf>
    <xf numFmtId="3" fontId="3" fillId="2" borderId="35" xfId="0" applyNumberFormat="1" applyFont="1" applyFill="1" applyBorder="1" applyAlignment="1">
      <alignment horizontal="right"/>
    </xf>
    <xf numFmtId="0" fontId="4" fillId="0" borderId="0" xfId="0" applyFont="1" applyAlignment="1">
      <alignment horizontal="center"/>
    </xf>
    <xf numFmtId="0" fontId="0" fillId="0" borderId="41" xfId="0" applyBorder="1" applyAlignment="1">
      <alignment horizontal="center" vertical="top"/>
    </xf>
    <xf numFmtId="0" fontId="0" fillId="0" borderId="8" xfId="0" applyBorder="1" applyAlignment="1">
      <alignment horizontal="center" vertical="top" wrapText="1"/>
    </xf>
    <xf numFmtId="0" fontId="0" fillId="0" borderId="8" xfId="0" applyBorder="1" applyAlignment="1">
      <alignment horizontal="center" vertical="top"/>
    </xf>
    <xf numFmtId="3" fontId="4" fillId="0" borderId="9" xfId="0" applyNumberFormat="1" applyFont="1" applyBorder="1" applyAlignment="1">
      <alignment horizontal="left" vertical="top" wrapText="1"/>
    </xf>
    <xf numFmtId="0" fontId="0" fillId="0" borderId="42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4" fillId="0" borderId="26" xfId="0" applyFont="1" applyBorder="1" applyAlignment="1">
      <alignment vertical="top" wrapText="1"/>
    </xf>
    <xf numFmtId="0" fontId="0" fillId="0" borderId="27" xfId="0" applyBorder="1" applyAlignment="1">
      <alignment vertical="top" wrapText="1"/>
    </xf>
    <xf numFmtId="0" fontId="0" fillId="0" borderId="9" xfId="0" applyBorder="1" applyAlignment="1">
      <alignment vertical="top" wrapText="1"/>
    </xf>
    <xf numFmtId="0" fontId="0" fillId="0" borderId="42" xfId="0" applyBorder="1" applyAlignment="1">
      <alignment vertical="top" wrapText="1"/>
    </xf>
    <xf numFmtId="3" fontId="1" fillId="0" borderId="26" xfId="0" applyNumberFormat="1" applyFont="1" applyBorder="1" applyAlignment="1">
      <alignment horizontal="right" vertical="top" wrapText="1"/>
    </xf>
    <xf numFmtId="0" fontId="4" fillId="0" borderId="27" xfId="0" applyFont="1" applyBorder="1" applyAlignment="1">
      <alignment horizontal="right" vertical="top" wrapText="1"/>
    </xf>
    <xf numFmtId="0" fontId="4" fillId="0" borderId="28" xfId="0" applyFont="1" applyBorder="1" applyAlignment="1">
      <alignment horizontal="right" vertical="top" wrapText="1"/>
    </xf>
    <xf numFmtId="0" fontId="4" fillId="0" borderId="29" xfId="0" applyFont="1" applyBorder="1" applyAlignment="1">
      <alignment horizontal="right" vertical="top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79"/>
  <sheetViews>
    <sheetView workbookViewId="0" topLeftCell="B146">
      <selection activeCell="E162" sqref="E162"/>
    </sheetView>
  </sheetViews>
  <sheetFormatPr defaultColWidth="9.140625" defaultRowHeight="12.75"/>
  <cols>
    <col min="1" max="1" width="4.421875" style="0" hidden="1" customWidth="1"/>
    <col min="2" max="2" width="4.421875" style="0" customWidth="1"/>
    <col min="3" max="3" width="39.28125" style="0" customWidth="1"/>
    <col min="4" max="4" width="20.7109375" style="0" customWidth="1"/>
    <col min="5" max="5" width="9.8515625" style="0" customWidth="1"/>
    <col min="6" max="6" width="11.00390625" style="0" customWidth="1"/>
  </cols>
  <sheetData>
    <row r="2" spans="1:6" ht="12.75">
      <c r="A2" t="s">
        <v>0</v>
      </c>
      <c r="D2" s="4" t="s">
        <v>41</v>
      </c>
      <c r="E2" s="4"/>
      <c r="F2" s="4"/>
    </row>
    <row r="3" spans="4:6" ht="12.75">
      <c r="D3" s="4" t="s">
        <v>168</v>
      </c>
      <c r="E3" s="4"/>
      <c r="F3" s="4"/>
    </row>
    <row r="4" spans="4:6" ht="12.75">
      <c r="D4" s="4" t="s">
        <v>1</v>
      </c>
      <c r="E4" s="4"/>
      <c r="F4" s="4"/>
    </row>
    <row r="5" spans="4:6" ht="12.75">
      <c r="D5" s="4" t="s">
        <v>167</v>
      </c>
      <c r="E5" s="4"/>
      <c r="F5" s="4"/>
    </row>
    <row r="7" spans="1:6" ht="12.75">
      <c r="A7" s="95" t="s">
        <v>42</v>
      </c>
      <c r="B7" s="95"/>
      <c r="C7" s="95"/>
      <c r="D7" s="95"/>
      <c r="E7" s="95"/>
      <c r="F7" s="95"/>
    </row>
    <row r="9" spans="1:6" ht="22.5">
      <c r="A9" s="6" t="s">
        <v>39</v>
      </c>
      <c r="B9" s="6"/>
      <c r="C9" s="6" t="s">
        <v>43</v>
      </c>
      <c r="D9" s="6" t="s">
        <v>44</v>
      </c>
      <c r="E9" s="6" t="s">
        <v>45</v>
      </c>
      <c r="F9" s="6" t="s">
        <v>46</v>
      </c>
    </row>
    <row r="10" spans="1:6" s="8" customFormat="1" ht="8.25">
      <c r="A10" s="7">
        <v>1</v>
      </c>
      <c r="B10" s="7"/>
      <c r="C10" s="7">
        <v>2</v>
      </c>
      <c r="D10" s="7">
        <v>3</v>
      </c>
      <c r="E10" s="7">
        <v>4</v>
      </c>
      <c r="F10" s="7">
        <v>5</v>
      </c>
    </row>
    <row r="11" spans="1:6" s="5" customFormat="1" ht="15.75" customHeight="1">
      <c r="A11" s="9"/>
      <c r="B11" s="9"/>
      <c r="C11" s="9" t="s">
        <v>3</v>
      </c>
      <c r="D11" s="9"/>
      <c r="E11" s="6"/>
      <c r="F11" s="10">
        <f>F12+F15</f>
        <v>3251000</v>
      </c>
    </row>
    <row r="12" spans="1:6" s="5" customFormat="1" ht="12.75">
      <c r="A12" s="9"/>
      <c r="B12" s="9"/>
      <c r="C12" s="3" t="s">
        <v>47</v>
      </c>
      <c r="D12" s="9"/>
      <c r="E12" s="6"/>
      <c r="F12" s="11">
        <f>F13</f>
        <v>1830000</v>
      </c>
    </row>
    <row r="13" spans="1:6" s="5" customFormat="1" ht="12.75">
      <c r="A13" s="9"/>
      <c r="B13" s="9"/>
      <c r="C13" s="3" t="s">
        <v>48</v>
      </c>
      <c r="D13" s="3"/>
      <c r="E13" s="12" t="s">
        <v>49</v>
      </c>
      <c r="F13" s="11">
        <v>1830000</v>
      </c>
    </row>
    <row r="14" spans="1:6" s="5" customFormat="1" ht="12.75">
      <c r="A14" s="9"/>
      <c r="B14" s="9"/>
      <c r="C14" s="3"/>
      <c r="D14" s="3"/>
      <c r="E14" s="12"/>
      <c r="F14" s="11"/>
    </row>
    <row r="15" spans="1:6" s="5" customFormat="1" ht="12.75">
      <c r="A15" s="9"/>
      <c r="B15" s="9"/>
      <c r="C15" s="3" t="s">
        <v>50</v>
      </c>
      <c r="D15" s="3"/>
      <c r="E15" s="12"/>
      <c r="F15" s="11">
        <f>F16+F17+F18+F19+F20+F21+F22+F23+F24+F25</f>
        <v>1421000</v>
      </c>
    </row>
    <row r="16" spans="1:6" s="5" customFormat="1" ht="21" customHeight="1">
      <c r="A16" s="9"/>
      <c r="B16" s="9"/>
      <c r="C16" s="3" t="s">
        <v>51</v>
      </c>
      <c r="D16" s="3" t="s">
        <v>52</v>
      </c>
      <c r="E16" s="12" t="s">
        <v>53</v>
      </c>
      <c r="F16" s="11">
        <v>184000</v>
      </c>
    </row>
    <row r="17" spans="1:6" s="5" customFormat="1" ht="22.5">
      <c r="A17" s="9"/>
      <c r="B17" s="9"/>
      <c r="C17" s="3" t="s">
        <v>54</v>
      </c>
      <c r="D17" s="3" t="s">
        <v>55</v>
      </c>
      <c r="E17" s="12" t="s">
        <v>53</v>
      </c>
      <c r="F17" s="11">
        <v>200000</v>
      </c>
    </row>
    <row r="18" spans="1:6" s="5" customFormat="1" ht="22.5">
      <c r="A18" s="9"/>
      <c r="B18" s="9"/>
      <c r="C18" s="3" t="s">
        <v>56</v>
      </c>
      <c r="D18" s="3" t="s">
        <v>57</v>
      </c>
      <c r="E18" s="12" t="s">
        <v>53</v>
      </c>
      <c r="F18" s="11">
        <v>170000</v>
      </c>
    </row>
    <row r="19" spans="1:6" s="5" customFormat="1" ht="45">
      <c r="A19" s="9"/>
      <c r="B19" s="9"/>
      <c r="C19" s="3" t="s">
        <v>58</v>
      </c>
      <c r="D19" s="3" t="s">
        <v>190</v>
      </c>
      <c r="E19" s="12" t="s">
        <v>53</v>
      </c>
      <c r="F19" s="11">
        <v>360000</v>
      </c>
    </row>
    <row r="20" spans="1:6" s="5" customFormat="1" ht="19.5" customHeight="1">
      <c r="A20" s="9"/>
      <c r="B20" s="9"/>
      <c r="C20" s="3" t="s">
        <v>59</v>
      </c>
      <c r="D20" s="13" t="s">
        <v>60</v>
      </c>
      <c r="E20" s="12" t="s">
        <v>53</v>
      </c>
      <c r="F20" s="11">
        <v>180000</v>
      </c>
    </row>
    <row r="21" spans="1:6" s="5" customFormat="1" ht="27.75" customHeight="1">
      <c r="A21" s="9"/>
      <c r="B21" s="9"/>
      <c r="C21" s="3" t="s">
        <v>61</v>
      </c>
      <c r="D21" s="13" t="s">
        <v>62</v>
      </c>
      <c r="E21" s="12" t="s">
        <v>53</v>
      </c>
      <c r="F21" s="11">
        <v>110000</v>
      </c>
    </row>
    <row r="22" spans="1:6" s="5" customFormat="1" ht="27" customHeight="1">
      <c r="A22" s="9"/>
      <c r="B22" s="9"/>
      <c r="C22" s="3" t="s">
        <v>63</v>
      </c>
      <c r="D22" s="13" t="s">
        <v>0</v>
      </c>
      <c r="E22" s="12" t="s">
        <v>53</v>
      </c>
      <c r="F22" s="11">
        <v>20000</v>
      </c>
    </row>
    <row r="23" spans="1:6" s="5" customFormat="1" ht="44.25" customHeight="1">
      <c r="A23" s="9"/>
      <c r="B23" s="9"/>
      <c r="C23" s="3" t="s">
        <v>64</v>
      </c>
      <c r="D23" s="13" t="s">
        <v>151</v>
      </c>
      <c r="E23" s="12" t="s">
        <v>53</v>
      </c>
      <c r="F23" s="11">
        <v>120000</v>
      </c>
    </row>
    <row r="24" spans="1:6" s="5" customFormat="1" ht="22.5" customHeight="1">
      <c r="A24" s="9"/>
      <c r="B24" s="9"/>
      <c r="C24" s="3" t="s">
        <v>65</v>
      </c>
      <c r="D24" s="13" t="s">
        <v>66</v>
      </c>
      <c r="E24" s="12" t="s">
        <v>53</v>
      </c>
      <c r="F24" s="11">
        <v>39000</v>
      </c>
    </row>
    <row r="25" spans="1:6" s="5" customFormat="1" ht="22.5" customHeight="1">
      <c r="A25" s="9"/>
      <c r="B25" s="9"/>
      <c r="C25" s="3" t="s">
        <v>152</v>
      </c>
      <c r="D25" s="13" t="s">
        <v>153</v>
      </c>
      <c r="E25" s="12" t="s">
        <v>53</v>
      </c>
      <c r="F25" s="11">
        <v>38000</v>
      </c>
    </row>
    <row r="26" spans="1:6" s="5" customFormat="1" ht="12" customHeight="1">
      <c r="A26" s="9"/>
      <c r="B26" s="9"/>
      <c r="C26" s="3"/>
      <c r="D26" s="13"/>
      <c r="E26" s="12"/>
      <c r="F26" s="11"/>
    </row>
    <row r="27" spans="1:6" s="5" customFormat="1" ht="12.75">
      <c r="A27" s="9" t="s">
        <v>2</v>
      </c>
      <c r="B27" s="9"/>
      <c r="C27" s="9" t="s">
        <v>5</v>
      </c>
      <c r="D27" s="9"/>
      <c r="E27" s="6"/>
      <c r="F27" s="10">
        <f>F28</f>
        <v>2456500</v>
      </c>
    </row>
    <row r="28" spans="1:6" ht="22.5">
      <c r="A28" s="9"/>
      <c r="B28" s="9"/>
      <c r="C28" s="3" t="s">
        <v>67</v>
      </c>
      <c r="D28" s="3"/>
      <c r="E28" s="12"/>
      <c r="F28" s="11">
        <f>F29+F30+F31+F32</f>
        <v>2456500</v>
      </c>
    </row>
    <row r="29" spans="1:6" ht="33.75">
      <c r="A29" s="9"/>
      <c r="B29" s="9"/>
      <c r="C29" s="3" t="s">
        <v>68</v>
      </c>
      <c r="D29" s="3" t="s">
        <v>69</v>
      </c>
      <c r="E29" s="12" t="s">
        <v>53</v>
      </c>
      <c r="F29" s="11">
        <v>13000</v>
      </c>
    </row>
    <row r="30" spans="1:6" ht="22.5">
      <c r="A30" s="14"/>
      <c r="B30" s="9"/>
      <c r="C30" s="3" t="s">
        <v>70</v>
      </c>
      <c r="D30" s="3"/>
      <c r="E30" s="12" t="s">
        <v>53</v>
      </c>
      <c r="F30" s="11">
        <v>217500</v>
      </c>
    </row>
    <row r="31" spans="1:6" ht="22.5">
      <c r="A31" s="14"/>
      <c r="B31" s="9"/>
      <c r="C31" s="3" t="s">
        <v>71</v>
      </c>
      <c r="D31" s="3" t="s">
        <v>72</v>
      </c>
      <c r="E31" s="12" t="s">
        <v>49</v>
      </c>
      <c r="F31" s="11">
        <v>2210000</v>
      </c>
    </row>
    <row r="32" spans="1:6" ht="22.5">
      <c r="A32" s="14"/>
      <c r="B32" s="15"/>
      <c r="C32" s="16" t="s">
        <v>73</v>
      </c>
      <c r="D32" s="16" t="s">
        <v>66</v>
      </c>
      <c r="E32" s="17" t="s">
        <v>53</v>
      </c>
      <c r="F32" s="18">
        <v>16000</v>
      </c>
    </row>
    <row r="33" spans="1:6" ht="12.75">
      <c r="A33" s="14"/>
      <c r="B33" s="15"/>
      <c r="C33" s="16"/>
      <c r="D33" s="16"/>
      <c r="E33" s="17"/>
      <c r="F33" s="18"/>
    </row>
    <row r="34" spans="1:6" ht="12.75">
      <c r="A34" s="9"/>
      <c r="B34" s="15"/>
      <c r="C34" s="15" t="s">
        <v>7</v>
      </c>
      <c r="D34" s="15"/>
      <c r="E34" s="19"/>
      <c r="F34" s="20">
        <f>F35+F38</f>
        <v>804000</v>
      </c>
    </row>
    <row r="35" spans="1:6" ht="22.5">
      <c r="A35" s="9"/>
      <c r="B35" s="9"/>
      <c r="C35" s="3" t="s">
        <v>19</v>
      </c>
      <c r="D35" s="9"/>
      <c r="E35" s="6"/>
      <c r="F35" s="11">
        <f>F36</f>
        <v>214000</v>
      </c>
    </row>
    <row r="36" spans="1:6" ht="22.5">
      <c r="A36" s="9"/>
      <c r="B36" s="9"/>
      <c r="C36" s="3" t="s">
        <v>74</v>
      </c>
      <c r="D36" s="9"/>
      <c r="E36" s="12" t="s">
        <v>53</v>
      </c>
      <c r="F36" s="11">
        <v>214000</v>
      </c>
    </row>
    <row r="37" spans="1:6" ht="12.75">
      <c r="A37" s="9"/>
      <c r="B37" s="9"/>
      <c r="C37" s="3"/>
      <c r="D37" s="9"/>
      <c r="E37" s="12"/>
      <c r="F37" s="21"/>
    </row>
    <row r="38" spans="1:6" ht="12.75">
      <c r="A38" s="9"/>
      <c r="B38" s="9"/>
      <c r="C38" s="3" t="s">
        <v>20</v>
      </c>
      <c r="D38" s="3"/>
      <c r="E38" s="12"/>
      <c r="F38" s="11">
        <f>F39</f>
        <v>590000</v>
      </c>
    </row>
    <row r="39" spans="1:6" ht="22.5">
      <c r="A39" s="9"/>
      <c r="B39" s="9"/>
      <c r="C39" s="3" t="s">
        <v>75</v>
      </c>
      <c r="D39" s="3" t="s">
        <v>76</v>
      </c>
      <c r="E39" s="12" t="s">
        <v>49</v>
      </c>
      <c r="F39" s="11">
        <v>590000</v>
      </c>
    </row>
    <row r="40" spans="1:6" ht="12.75">
      <c r="A40" s="9"/>
      <c r="B40" s="9"/>
      <c r="C40" s="3"/>
      <c r="D40" s="3"/>
      <c r="E40" s="12"/>
      <c r="F40" s="11"/>
    </row>
    <row r="41" spans="1:6" s="5" customFormat="1" ht="12.75">
      <c r="A41" s="9" t="s">
        <v>4</v>
      </c>
      <c r="B41" s="9"/>
      <c r="C41" s="9" t="s">
        <v>9</v>
      </c>
      <c r="D41" s="9"/>
      <c r="E41" s="6"/>
      <c r="F41" s="10">
        <f>F42</f>
        <v>128500</v>
      </c>
    </row>
    <row r="42" spans="1:6" s="5" customFormat="1" ht="22.5">
      <c r="A42" s="9"/>
      <c r="B42" s="9"/>
      <c r="C42" s="3" t="s">
        <v>21</v>
      </c>
      <c r="D42" s="9"/>
      <c r="E42" s="6"/>
      <c r="F42" s="11">
        <f>F43+F44</f>
        <v>128500</v>
      </c>
    </row>
    <row r="43" spans="1:6" s="5" customFormat="1" ht="22.5" customHeight="1">
      <c r="A43" s="9"/>
      <c r="B43" s="9"/>
      <c r="C43" s="3" t="s">
        <v>77</v>
      </c>
      <c r="D43" s="9"/>
      <c r="E43" s="12" t="s">
        <v>53</v>
      </c>
      <c r="F43" s="11">
        <v>62000</v>
      </c>
    </row>
    <row r="44" spans="1:6" s="5" customFormat="1" ht="12.75">
      <c r="A44" s="9"/>
      <c r="B44" s="9"/>
      <c r="C44" s="3" t="s">
        <v>78</v>
      </c>
      <c r="D44" s="3"/>
      <c r="E44" s="12" t="s">
        <v>53</v>
      </c>
      <c r="F44" s="11">
        <v>66500</v>
      </c>
    </row>
    <row r="45" spans="1:6" s="5" customFormat="1" ht="12.75">
      <c r="A45" s="9"/>
      <c r="B45" s="9"/>
      <c r="C45" s="3"/>
      <c r="D45" s="3"/>
      <c r="E45" s="12"/>
      <c r="F45" s="11"/>
    </row>
    <row r="46" spans="1:6" s="5" customFormat="1" ht="22.5">
      <c r="A46" s="9"/>
      <c r="B46" s="9"/>
      <c r="C46" s="22" t="s">
        <v>12</v>
      </c>
      <c r="D46" s="3"/>
      <c r="E46" s="12"/>
      <c r="F46" s="23">
        <f>F47+F51</f>
        <v>157000</v>
      </c>
    </row>
    <row r="47" spans="1:6" s="5" customFormat="1" ht="12.75">
      <c r="A47" s="9"/>
      <c r="B47" s="9"/>
      <c r="C47" s="3" t="s">
        <v>22</v>
      </c>
      <c r="D47" s="3"/>
      <c r="E47" s="12"/>
      <c r="F47" s="11">
        <f>F48+F49</f>
        <v>135000</v>
      </c>
    </row>
    <row r="48" spans="1:6" s="5" customFormat="1" ht="33.75">
      <c r="A48" s="9"/>
      <c r="B48" s="9"/>
      <c r="C48" s="3" t="s">
        <v>79</v>
      </c>
      <c r="D48" s="3" t="s">
        <v>178</v>
      </c>
      <c r="E48" s="12"/>
      <c r="F48" s="11">
        <v>130000</v>
      </c>
    </row>
    <row r="49" spans="1:6" s="5" customFormat="1" ht="22.5">
      <c r="A49" s="9"/>
      <c r="B49" s="9"/>
      <c r="C49" s="3" t="s">
        <v>80</v>
      </c>
      <c r="D49" s="3" t="s">
        <v>66</v>
      </c>
      <c r="E49" s="12" t="s">
        <v>53</v>
      </c>
      <c r="F49" s="11">
        <v>5000</v>
      </c>
    </row>
    <row r="50" spans="1:6" s="5" customFormat="1" ht="12.75">
      <c r="A50" s="9"/>
      <c r="B50" s="9"/>
      <c r="C50" s="3"/>
      <c r="D50" s="3"/>
      <c r="E50" s="12"/>
      <c r="F50" s="11"/>
    </row>
    <row r="51" spans="1:6" s="5" customFormat="1" ht="12.75">
      <c r="A51" s="9"/>
      <c r="B51" s="9"/>
      <c r="C51" s="3" t="s">
        <v>23</v>
      </c>
      <c r="D51" s="3"/>
      <c r="E51" s="12"/>
      <c r="F51" s="11">
        <f>F52</f>
        <v>22000</v>
      </c>
    </row>
    <row r="52" spans="1:6" s="5" customFormat="1" ht="22.5">
      <c r="A52" s="9"/>
      <c r="B52" s="9"/>
      <c r="C52" s="3" t="s">
        <v>81</v>
      </c>
      <c r="D52" s="3" t="s">
        <v>66</v>
      </c>
      <c r="E52" s="12" t="s">
        <v>53</v>
      </c>
      <c r="F52" s="11">
        <v>22000</v>
      </c>
    </row>
    <row r="53" spans="1:6" s="5" customFormat="1" ht="12.75">
      <c r="A53" s="9"/>
      <c r="B53" s="9"/>
      <c r="C53" s="3"/>
      <c r="D53" s="3"/>
      <c r="E53" s="12"/>
      <c r="F53" s="11"/>
    </row>
    <row r="54" spans="1:6" s="5" customFormat="1" ht="12.75">
      <c r="A54" s="9" t="s">
        <v>6</v>
      </c>
      <c r="B54" s="9"/>
      <c r="C54" s="9" t="s">
        <v>13</v>
      </c>
      <c r="D54" s="9"/>
      <c r="E54" s="6"/>
      <c r="F54" s="10">
        <f>F55+F67+F77+F84+F87</f>
        <v>7142700</v>
      </c>
    </row>
    <row r="55" spans="1:6" ht="12.75">
      <c r="A55" s="9"/>
      <c r="B55" s="9"/>
      <c r="C55" s="3" t="s">
        <v>24</v>
      </c>
      <c r="D55" s="3"/>
      <c r="E55" s="12"/>
      <c r="F55" s="11">
        <f>SUM(F56:F65)</f>
        <v>845800</v>
      </c>
    </row>
    <row r="56" spans="1:6" ht="33.75">
      <c r="A56" s="9"/>
      <c r="B56" s="9"/>
      <c r="C56" s="3" t="s">
        <v>82</v>
      </c>
      <c r="D56" s="3" t="s">
        <v>195</v>
      </c>
      <c r="E56" s="12" t="s">
        <v>53</v>
      </c>
      <c r="F56" s="11">
        <v>16000</v>
      </c>
    </row>
    <row r="57" spans="1:6" ht="22.5">
      <c r="A57" s="9"/>
      <c r="B57" s="9"/>
      <c r="C57" s="3" t="s">
        <v>83</v>
      </c>
      <c r="D57" s="3" t="s">
        <v>69</v>
      </c>
      <c r="E57" s="12" t="s">
        <v>53</v>
      </c>
      <c r="F57" s="11">
        <v>4000</v>
      </c>
    </row>
    <row r="58" spans="1:6" ht="22.5" customHeight="1">
      <c r="A58" s="9"/>
      <c r="B58" s="9"/>
      <c r="C58" s="3" t="s">
        <v>84</v>
      </c>
      <c r="D58" s="3" t="s">
        <v>69</v>
      </c>
      <c r="E58" s="12" t="s">
        <v>53</v>
      </c>
      <c r="F58" s="11">
        <v>5000</v>
      </c>
    </row>
    <row r="59" spans="1:6" ht="22.5">
      <c r="A59" s="9"/>
      <c r="B59" s="9"/>
      <c r="C59" s="3" t="s">
        <v>85</v>
      </c>
      <c r="D59" s="3" t="s">
        <v>69</v>
      </c>
      <c r="E59" s="12" t="s">
        <v>53</v>
      </c>
      <c r="F59" s="11">
        <v>25000</v>
      </c>
    </row>
    <row r="60" spans="1:6" ht="22.5">
      <c r="A60" s="9"/>
      <c r="B60" s="9"/>
      <c r="C60" s="3" t="s">
        <v>86</v>
      </c>
      <c r="D60" s="3"/>
      <c r="E60" s="12" t="s">
        <v>49</v>
      </c>
      <c r="F60" s="11">
        <v>500000</v>
      </c>
    </row>
    <row r="61" spans="1:6" ht="22.5">
      <c r="A61" s="9"/>
      <c r="B61" s="9"/>
      <c r="C61" s="3" t="s">
        <v>87</v>
      </c>
      <c r="D61" s="3" t="s">
        <v>66</v>
      </c>
      <c r="E61" s="12" t="s">
        <v>53</v>
      </c>
      <c r="F61" s="11">
        <v>5000</v>
      </c>
    </row>
    <row r="62" spans="1:6" ht="22.5">
      <c r="A62" s="9"/>
      <c r="B62" s="9"/>
      <c r="C62" s="3" t="s">
        <v>154</v>
      </c>
      <c r="D62" s="3"/>
      <c r="E62" s="12" t="s">
        <v>53</v>
      </c>
      <c r="F62" s="11">
        <v>7400</v>
      </c>
    </row>
    <row r="63" spans="1:6" ht="22.5">
      <c r="A63" s="9"/>
      <c r="B63" s="9"/>
      <c r="C63" s="3" t="s">
        <v>155</v>
      </c>
      <c r="D63" s="3"/>
      <c r="E63" s="12" t="s">
        <v>53</v>
      </c>
      <c r="F63" s="11">
        <v>7400</v>
      </c>
    </row>
    <row r="64" spans="1:6" ht="22.5">
      <c r="A64" s="9"/>
      <c r="B64" s="9"/>
      <c r="C64" s="3" t="s">
        <v>156</v>
      </c>
      <c r="D64" s="3"/>
      <c r="E64" s="12" t="s">
        <v>53</v>
      </c>
      <c r="F64" s="11">
        <v>250000</v>
      </c>
    </row>
    <row r="65" spans="1:6" ht="12.75">
      <c r="A65" s="9"/>
      <c r="B65" s="9"/>
      <c r="C65" s="3" t="s">
        <v>174</v>
      </c>
      <c r="D65" s="3"/>
      <c r="E65" s="12" t="s">
        <v>53</v>
      </c>
      <c r="F65" s="11">
        <v>26000</v>
      </c>
    </row>
    <row r="66" spans="1:6" ht="12.75">
      <c r="A66" s="9"/>
      <c r="B66" s="9"/>
      <c r="C66" s="3"/>
      <c r="D66" s="3"/>
      <c r="E66" s="12"/>
      <c r="F66" s="11"/>
    </row>
    <row r="67" spans="1:6" ht="12.75">
      <c r="A67" s="9"/>
      <c r="B67" s="9"/>
      <c r="C67" s="3" t="s">
        <v>25</v>
      </c>
      <c r="D67" s="3"/>
      <c r="E67" s="12"/>
      <c r="F67" s="11">
        <f>F68+F69+F70+F71+F72+F73+F74+F75</f>
        <v>62900</v>
      </c>
    </row>
    <row r="68" spans="1:6" ht="22.5">
      <c r="A68" s="9"/>
      <c r="B68" s="9"/>
      <c r="C68" s="3" t="s">
        <v>88</v>
      </c>
      <c r="D68" s="3" t="s">
        <v>89</v>
      </c>
      <c r="E68" s="12" t="s">
        <v>53</v>
      </c>
      <c r="F68" s="11">
        <v>24000</v>
      </c>
    </row>
    <row r="69" spans="1:6" ht="22.5">
      <c r="A69" s="9"/>
      <c r="B69" s="9"/>
      <c r="C69" s="3" t="s">
        <v>90</v>
      </c>
      <c r="D69" s="3" t="s">
        <v>69</v>
      </c>
      <c r="E69" s="12" t="s">
        <v>53</v>
      </c>
      <c r="F69" s="11">
        <v>5000</v>
      </c>
    </row>
    <row r="70" spans="1:6" ht="22.5">
      <c r="A70" s="9"/>
      <c r="B70" s="9"/>
      <c r="C70" s="3" t="s">
        <v>91</v>
      </c>
      <c r="D70" s="3" t="s">
        <v>92</v>
      </c>
      <c r="E70" s="12" t="s">
        <v>53</v>
      </c>
      <c r="F70" s="11">
        <v>7000</v>
      </c>
    </row>
    <row r="71" spans="1:6" ht="22.5">
      <c r="A71" s="9"/>
      <c r="B71" s="9"/>
      <c r="C71" s="3" t="s">
        <v>93</v>
      </c>
      <c r="D71" s="3" t="s">
        <v>69</v>
      </c>
      <c r="E71" s="12" t="s">
        <v>53</v>
      </c>
      <c r="F71" s="11">
        <v>3500</v>
      </c>
    </row>
    <row r="72" spans="1:6" ht="22.5">
      <c r="A72" s="9"/>
      <c r="B72" s="9"/>
      <c r="C72" s="3" t="s">
        <v>94</v>
      </c>
      <c r="D72" s="3" t="s">
        <v>69</v>
      </c>
      <c r="E72" s="12" t="s">
        <v>53</v>
      </c>
      <c r="F72" s="11">
        <v>4000</v>
      </c>
    </row>
    <row r="73" spans="1:6" ht="23.25" customHeight="1">
      <c r="A73" s="9"/>
      <c r="B73" s="9"/>
      <c r="C73" s="3" t="s">
        <v>95</v>
      </c>
      <c r="D73" s="3" t="s">
        <v>69</v>
      </c>
      <c r="E73" s="12" t="s">
        <v>53</v>
      </c>
      <c r="F73" s="11">
        <v>3700</v>
      </c>
    </row>
    <row r="74" spans="1:6" ht="22.5">
      <c r="A74" s="9"/>
      <c r="B74" s="9"/>
      <c r="C74" s="3" t="s">
        <v>96</v>
      </c>
      <c r="D74" s="3" t="s">
        <v>69</v>
      </c>
      <c r="E74" s="12" t="s">
        <v>53</v>
      </c>
      <c r="F74" s="11">
        <v>9200</v>
      </c>
    </row>
    <row r="75" spans="1:6" ht="12.75">
      <c r="A75" s="9"/>
      <c r="B75" s="9"/>
      <c r="C75" s="3" t="s">
        <v>97</v>
      </c>
      <c r="D75" s="3" t="s">
        <v>69</v>
      </c>
      <c r="E75" s="12" t="s">
        <v>53</v>
      </c>
      <c r="F75" s="11">
        <v>6500</v>
      </c>
    </row>
    <row r="76" spans="1:6" ht="12.75">
      <c r="A76" s="9"/>
      <c r="B76" s="9"/>
      <c r="C76" s="3"/>
      <c r="D76" s="3"/>
      <c r="E76" s="12"/>
      <c r="F76" s="11"/>
    </row>
    <row r="77" spans="1:6" ht="12.75">
      <c r="A77" s="9"/>
      <c r="B77" s="9"/>
      <c r="C77" s="3" t="s">
        <v>26</v>
      </c>
      <c r="D77" s="3"/>
      <c r="E77" s="12"/>
      <c r="F77" s="11">
        <f>SUM(F78:F82)</f>
        <v>6108000</v>
      </c>
    </row>
    <row r="78" spans="1:6" ht="33.75">
      <c r="A78" s="9"/>
      <c r="B78" s="9"/>
      <c r="C78" s="3" t="s">
        <v>98</v>
      </c>
      <c r="D78" s="3" t="s">
        <v>89</v>
      </c>
      <c r="E78" s="12" t="s">
        <v>53</v>
      </c>
      <c r="F78" s="24">
        <v>12000</v>
      </c>
    </row>
    <row r="79" spans="1:6" ht="22.5">
      <c r="A79" s="9"/>
      <c r="B79" s="9"/>
      <c r="C79" s="3" t="s">
        <v>99</v>
      </c>
      <c r="D79" s="3" t="s">
        <v>69</v>
      </c>
      <c r="E79" s="12" t="s">
        <v>53</v>
      </c>
      <c r="F79" s="11">
        <v>6000</v>
      </c>
    </row>
    <row r="80" spans="1:6" ht="22.5">
      <c r="A80" s="9"/>
      <c r="B80" s="9"/>
      <c r="C80" s="3" t="s">
        <v>100</v>
      </c>
      <c r="D80" s="3" t="s">
        <v>76</v>
      </c>
      <c r="E80" s="12" t="s">
        <v>49</v>
      </c>
      <c r="F80" s="11">
        <v>3690000</v>
      </c>
    </row>
    <row r="81" spans="1:6" ht="33.75">
      <c r="A81" s="9"/>
      <c r="B81" s="9"/>
      <c r="C81" s="3" t="s">
        <v>166</v>
      </c>
      <c r="D81" s="3"/>
      <c r="E81" s="12" t="s">
        <v>49</v>
      </c>
      <c r="F81" s="11">
        <v>1000000</v>
      </c>
    </row>
    <row r="82" spans="1:6" ht="22.5">
      <c r="A82" s="9"/>
      <c r="B82" s="9"/>
      <c r="C82" s="3" t="s">
        <v>157</v>
      </c>
      <c r="D82" s="3"/>
      <c r="E82" s="12" t="s">
        <v>49</v>
      </c>
      <c r="F82" s="11">
        <v>1400000</v>
      </c>
    </row>
    <row r="83" spans="1:6" ht="12.75">
      <c r="A83" s="9"/>
      <c r="B83" s="9"/>
      <c r="C83" s="3"/>
      <c r="D83" s="3"/>
      <c r="E83" s="12"/>
      <c r="F83" s="11"/>
    </row>
    <row r="84" spans="1:6" ht="22.5">
      <c r="A84" s="9"/>
      <c r="B84" s="9"/>
      <c r="C84" s="3" t="s">
        <v>27</v>
      </c>
      <c r="D84" s="3"/>
      <c r="E84" s="12"/>
      <c r="F84" s="11">
        <f>F85+F86</f>
        <v>8000</v>
      </c>
    </row>
    <row r="85" spans="1:6" ht="21" customHeight="1">
      <c r="A85" s="9"/>
      <c r="B85" s="9"/>
      <c r="C85" s="3" t="s">
        <v>101</v>
      </c>
      <c r="D85" s="3" t="s">
        <v>92</v>
      </c>
      <c r="E85" s="12" t="s">
        <v>53</v>
      </c>
      <c r="F85" s="11">
        <v>8000</v>
      </c>
    </row>
    <row r="86" spans="1:6" ht="12.75" customHeight="1">
      <c r="A86" s="9"/>
      <c r="B86" s="9"/>
      <c r="C86" s="3"/>
      <c r="D86" s="3"/>
      <c r="E86" s="12"/>
      <c r="F86" s="11"/>
    </row>
    <row r="87" spans="1:6" ht="14.25" customHeight="1">
      <c r="A87" s="9"/>
      <c r="B87" s="9"/>
      <c r="C87" s="3" t="s">
        <v>28</v>
      </c>
      <c r="D87" s="3"/>
      <c r="E87" s="12"/>
      <c r="F87" s="11">
        <f>F88+F89+F90+F91+F92+F93+F94</f>
        <v>118000</v>
      </c>
    </row>
    <row r="88" spans="1:6" ht="23.25" customHeight="1">
      <c r="A88" s="9"/>
      <c r="B88" s="9"/>
      <c r="C88" s="3" t="s">
        <v>102</v>
      </c>
      <c r="D88" s="3" t="s">
        <v>69</v>
      </c>
      <c r="E88" s="12" t="s">
        <v>53</v>
      </c>
      <c r="F88" s="11">
        <v>5000</v>
      </c>
    </row>
    <row r="89" spans="1:6" ht="23.25" customHeight="1">
      <c r="A89" s="9"/>
      <c r="B89" s="9"/>
      <c r="C89" s="3" t="s">
        <v>103</v>
      </c>
      <c r="D89" s="3" t="s">
        <v>69</v>
      </c>
      <c r="E89" s="12" t="s">
        <v>53</v>
      </c>
      <c r="F89" s="11">
        <v>5000</v>
      </c>
    </row>
    <row r="90" spans="1:6" ht="23.25" customHeight="1">
      <c r="A90" s="9"/>
      <c r="B90" s="9"/>
      <c r="C90" s="3" t="s">
        <v>104</v>
      </c>
      <c r="D90" s="3" t="s">
        <v>69</v>
      </c>
      <c r="E90" s="12" t="s">
        <v>53</v>
      </c>
      <c r="F90" s="11">
        <v>6500</v>
      </c>
    </row>
    <row r="91" spans="1:6" ht="25.5" customHeight="1">
      <c r="A91" s="9"/>
      <c r="B91" s="9"/>
      <c r="C91" s="3" t="s">
        <v>105</v>
      </c>
      <c r="D91" s="3" t="s">
        <v>69</v>
      </c>
      <c r="E91" s="12" t="s">
        <v>53</v>
      </c>
      <c r="F91" s="11">
        <v>8000</v>
      </c>
    </row>
    <row r="92" spans="1:6" ht="35.25" customHeight="1">
      <c r="A92" s="9"/>
      <c r="B92" s="9"/>
      <c r="C92" s="3" t="s">
        <v>106</v>
      </c>
      <c r="D92" s="3" t="s">
        <v>69</v>
      </c>
      <c r="E92" s="12" t="s">
        <v>53</v>
      </c>
      <c r="F92" s="11">
        <v>19500</v>
      </c>
    </row>
    <row r="93" spans="1:6" ht="25.5" customHeight="1">
      <c r="A93" s="9"/>
      <c r="B93" s="9"/>
      <c r="C93" s="3" t="s">
        <v>107</v>
      </c>
      <c r="D93" s="3" t="s">
        <v>69</v>
      </c>
      <c r="E93" s="12" t="s">
        <v>53</v>
      </c>
      <c r="F93" s="11">
        <v>4000</v>
      </c>
    </row>
    <row r="94" spans="1:6" ht="25.5" customHeight="1">
      <c r="A94" s="9"/>
      <c r="B94" s="9"/>
      <c r="C94" s="3" t="s">
        <v>203</v>
      </c>
      <c r="D94" s="3"/>
      <c r="E94" s="12" t="s">
        <v>53</v>
      </c>
      <c r="F94" s="11">
        <v>70000</v>
      </c>
    </row>
    <row r="95" spans="1:6" ht="12" customHeight="1">
      <c r="A95" s="9"/>
      <c r="B95" s="9"/>
      <c r="C95" s="3"/>
      <c r="D95" s="3"/>
      <c r="E95" s="12"/>
      <c r="F95" s="11"/>
    </row>
    <row r="96" spans="1:6" ht="16.5" customHeight="1">
      <c r="A96" s="9"/>
      <c r="B96" s="9"/>
      <c r="C96" s="22" t="s">
        <v>186</v>
      </c>
      <c r="D96" s="3"/>
      <c r="E96" s="12"/>
      <c r="F96" s="23">
        <f>F97</f>
        <v>16000</v>
      </c>
    </row>
    <row r="97" spans="1:6" ht="12.75" customHeight="1">
      <c r="A97" s="9"/>
      <c r="B97" s="9"/>
      <c r="C97" s="3" t="s">
        <v>29</v>
      </c>
      <c r="D97" s="3"/>
      <c r="E97" s="12"/>
      <c r="F97" s="11">
        <f>F98</f>
        <v>16000</v>
      </c>
    </row>
    <row r="98" spans="1:6" ht="25.5" customHeight="1">
      <c r="A98" s="9"/>
      <c r="B98" s="9"/>
      <c r="C98" s="3" t="s">
        <v>187</v>
      </c>
      <c r="D98" s="3"/>
      <c r="E98" s="12" t="s">
        <v>188</v>
      </c>
      <c r="F98" s="11">
        <v>16000</v>
      </c>
    </row>
    <row r="99" spans="1:6" ht="12" customHeight="1">
      <c r="A99" s="9"/>
      <c r="B99" s="9"/>
      <c r="C99" s="3"/>
      <c r="D99" s="3"/>
      <c r="E99" s="12"/>
      <c r="F99" s="11"/>
    </row>
    <row r="100" spans="1:6" ht="12.75" customHeight="1">
      <c r="A100" s="9"/>
      <c r="B100" s="9"/>
      <c r="C100" s="22" t="s">
        <v>14</v>
      </c>
      <c r="D100" s="22"/>
      <c r="E100" s="25"/>
      <c r="F100" s="23">
        <f>F101</f>
        <v>100000</v>
      </c>
    </row>
    <row r="101" spans="1:6" ht="12.75" customHeight="1">
      <c r="A101" s="9"/>
      <c r="B101" s="9"/>
      <c r="C101" s="3" t="s">
        <v>30</v>
      </c>
      <c r="D101" s="3"/>
      <c r="E101" s="12"/>
      <c r="F101" s="11">
        <f>F102</f>
        <v>100000</v>
      </c>
    </row>
    <row r="102" spans="1:6" ht="14.25" customHeight="1">
      <c r="A102" s="9"/>
      <c r="B102" s="9"/>
      <c r="C102" s="3" t="s">
        <v>108</v>
      </c>
      <c r="D102" s="3"/>
      <c r="E102" s="12" t="s">
        <v>49</v>
      </c>
      <c r="F102" s="11">
        <v>100000</v>
      </c>
    </row>
    <row r="103" spans="1:6" ht="14.25" customHeight="1">
      <c r="A103" s="9"/>
      <c r="B103" s="9"/>
      <c r="C103" s="3"/>
      <c r="D103" s="3"/>
      <c r="E103" s="12"/>
      <c r="F103" s="11"/>
    </row>
    <row r="104" spans="1:6" ht="22.5">
      <c r="A104" s="9"/>
      <c r="B104" s="9"/>
      <c r="C104" s="22" t="s">
        <v>15</v>
      </c>
      <c r="D104" s="3"/>
      <c r="E104" s="12"/>
      <c r="F104" s="23">
        <f>F105+F111+F114+F117</f>
        <v>2713372</v>
      </c>
    </row>
    <row r="105" spans="1:6" ht="12.75">
      <c r="A105" s="9"/>
      <c r="B105" s="9"/>
      <c r="C105" s="13" t="s">
        <v>31</v>
      </c>
      <c r="D105" s="3"/>
      <c r="E105" s="12"/>
      <c r="F105" s="21">
        <f>SUM(F106:F109)</f>
        <v>2057994</v>
      </c>
    </row>
    <row r="106" spans="1:6" ht="22.5">
      <c r="A106" s="9"/>
      <c r="B106" s="9"/>
      <c r="C106" s="13" t="s">
        <v>109</v>
      </c>
      <c r="D106" s="3" t="s">
        <v>76</v>
      </c>
      <c r="E106" s="12" t="s">
        <v>49</v>
      </c>
      <c r="F106" s="21">
        <v>386106</v>
      </c>
    </row>
    <row r="107" spans="1:6" ht="33.75">
      <c r="A107" s="9"/>
      <c r="B107" s="9"/>
      <c r="C107" s="13" t="s">
        <v>110</v>
      </c>
      <c r="D107" s="3" t="s">
        <v>111</v>
      </c>
      <c r="E107" s="12" t="s">
        <v>49</v>
      </c>
      <c r="F107" s="21">
        <v>962128</v>
      </c>
    </row>
    <row r="108" spans="1:6" ht="33.75">
      <c r="A108" s="9"/>
      <c r="B108" s="9"/>
      <c r="C108" s="13" t="s">
        <v>150</v>
      </c>
      <c r="D108" s="3" t="s">
        <v>158</v>
      </c>
      <c r="E108" s="12" t="s">
        <v>53</v>
      </c>
      <c r="F108" s="21">
        <v>9760</v>
      </c>
    </row>
    <row r="109" spans="1:6" ht="33.75">
      <c r="A109" s="9"/>
      <c r="B109" s="9"/>
      <c r="C109" s="13" t="s">
        <v>201</v>
      </c>
      <c r="D109" s="3" t="s">
        <v>199</v>
      </c>
      <c r="E109" s="12" t="s">
        <v>53</v>
      </c>
      <c r="F109" s="21">
        <v>700000</v>
      </c>
    </row>
    <row r="110" spans="1:6" ht="12.75">
      <c r="A110" s="9"/>
      <c r="B110" s="9"/>
      <c r="C110" s="13"/>
      <c r="D110" s="3"/>
      <c r="E110" s="12"/>
      <c r="F110" s="21"/>
    </row>
    <row r="111" spans="1:6" ht="12.75">
      <c r="A111" s="9"/>
      <c r="B111" s="9"/>
      <c r="C111" s="13" t="s">
        <v>32</v>
      </c>
      <c r="D111" s="3"/>
      <c r="E111" s="12"/>
      <c r="F111" s="21">
        <f>F112</f>
        <v>420000</v>
      </c>
    </row>
    <row r="112" spans="1:6" ht="12.75">
      <c r="A112" s="9"/>
      <c r="B112" s="9"/>
      <c r="C112" s="13" t="s">
        <v>40</v>
      </c>
      <c r="D112" s="3"/>
      <c r="E112" s="12" t="s">
        <v>49</v>
      </c>
      <c r="F112" s="21">
        <v>420000</v>
      </c>
    </row>
    <row r="113" spans="1:6" ht="12.75">
      <c r="A113" s="9"/>
      <c r="B113" s="9"/>
      <c r="C113" s="13"/>
      <c r="D113" s="3"/>
      <c r="E113" s="12"/>
      <c r="F113" s="21"/>
    </row>
    <row r="114" spans="1:6" ht="12.75">
      <c r="A114" s="9"/>
      <c r="B114" s="9"/>
      <c r="C114" s="13" t="s">
        <v>33</v>
      </c>
      <c r="D114" s="3"/>
      <c r="E114" s="12"/>
      <c r="F114" s="21">
        <f>F115</f>
        <v>20000</v>
      </c>
    </row>
    <row r="115" spans="1:6" ht="22.5">
      <c r="A115" s="9"/>
      <c r="B115" s="9"/>
      <c r="C115" s="13" t="s">
        <v>112</v>
      </c>
      <c r="D115" s="3" t="s">
        <v>113</v>
      </c>
      <c r="E115" s="12" t="s">
        <v>53</v>
      </c>
      <c r="F115" s="21">
        <v>20000</v>
      </c>
    </row>
    <row r="116" spans="1:6" ht="14.25" customHeight="1">
      <c r="A116" s="9"/>
      <c r="B116" s="9"/>
      <c r="C116" s="13"/>
      <c r="D116" s="3"/>
      <c r="E116" s="12"/>
      <c r="F116" s="21"/>
    </row>
    <row r="117" spans="1:6" ht="12.75">
      <c r="A117" s="9"/>
      <c r="B117" s="9"/>
      <c r="C117" s="13" t="s">
        <v>34</v>
      </c>
      <c r="D117" s="3"/>
      <c r="E117" s="12"/>
      <c r="F117" s="21">
        <f>SUM(F118:F139)</f>
        <v>215378</v>
      </c>
    </row>
    <row r="118" spans="1:6" ht="22.5">
      <c r="A118" s="9"/>
      <c r="B118" s="9"/>
      <c r="C118" s="13" t="s">
        <v>114</v>
      </c>
      <c r="D118" s="3" t="s">
        <v>66</v>
      </c>
      <c r="E118" s="12" t="s">
        <v>53</v>
      </c>
      <c r="F118" s="21">
        <v>2700</v>
      </c>
    </row>
    <row r="119" spans="1:6" ht="22.5">
      <c r="A119" s="9"/>
      <c r="B119" s="9"/>
      <c r="C119" s="13" t="s">
        <v>115</v>
      </c>
      <c r="D119" s="3" t="s">
        <v>66</v>
      </c>
      <c r="E119" s="12" t="s">
        <v>53</v>
      </c>
      <c r="F119" s="21">
        <v>5800</v>
      </c>
    </row>
    <row r="120" spans="1:6" ht="22.5">
      <c r="A120" s="9"/>
      <c r="B120" s="9"/>
      <c r="C120" s="13" t="s">
        <v>116</v>
      </c>
      <c r="D120" s="3" t="s">
        <v>66</v>
      </c>
      <c r="E120" s="12" t="s">
        <v>53</v>
      </c>
      <c r="F120" s="21">
        <v>2600</v>
      </c>
    </row>
    <row r="121" spans="1:6" ht="22.5">
      <c r="A121" s="9"/>
      <c r="B121" s="9"/>
      <c r="C121" s="3" t="s">
        <v>117</v>
      </c>
      <c r="D121" s="3" t="s">
        <v>66</v>
      </c>
      <c r="E121" s="12" t="s">
        <v>53</v>
      </c>
      <c r="F121" s="11">
        <v>4000</v>
      </c>
    </row>
    <row r="122" spans="1:6" ht="22.5">
      <c r="A122" s="9"/>
      <c r="B122" s="9"/>
      <c r="C122" s="3" t="s">
        <v>118</v>
      </c>
      <c r="D122" s="3" t="s">
        <v>66</v>
      </c>
      <c r="E122" s="12" t="s">
        <v>53</v>
      </c>
      <c r="F122" s="11">
        <v>3500</v>
      </c>
    </row>
    <row r="123" spans="1:6" ht="22.5">
      <c r="A123" s="9"/>
      <c r="B123" s="9"/>
      <c r="C123" s="3" t="s">
        <v>119</v>
      </c>
      <c r="D123" s="3" t="s">
        <v>66</v>
      </c>
      <c r="E123" s="12" t="s">
        <v>53</v>
      </c>
      <c r="F123" s="11">
        <v>5500</v>
      </c>
    </row>
    <row r="124" spans="1:6" ht="22.5">
      <c r="A124" s="9"/>
      <c r="B124" s="9"/>
      <c r="C124" s="3" t="s">
        <v>196</v>
      </c>
      <c r="D124" s="3" t="s">
        <v>66</v>
      </c>
      <c r="E124" s="12" t="s">
        <v>53</v>
      </c>
      <c r="F124" s="11">
        <v>10578</v>
      </c>
    </row>
    <row r="125" spans="1:6" ht="22.5">
      <c r="A125" s="9"/>
      <c r="B125" s="9"/>
      <c r="C125" s="3" t="s">
        <v>120</v>
      </c>
      <c r="D125" s="3" t="s">
        <v>66</v>
      </c>
      <c r="E125" s="12" t="s">
        <v>53</v>
      </c>
      <c r="F125" s="11">
        <v>2600</v>
      </c>
    </row>
    <row r="126" spans="1:6" ht="22.5">
      <c r="A126" s="9"/>
      <c r="B126" s="9"/>
      <c r="C126" s="3" t="s">
        <v>177</v>
      </c>
      <c r="D126" s="3" t="s">
        <v>66</v>
      </c>
      <c r="E126" s="12" t="s">
        <v>53</v>
      </c>
      <c r="F126" s="11">
        <v>1300</v>
      </c>
    </row>
    <row r="127" spans="1:6" ht="22.5">
      <c r="A127" s="9"/>
      <c r="B127" s="9"/>
      <c r="C127" s="3" t="s">
        <v>176</v>
      </c>
      <c r="D127" s="3" t="s">
        <v>66</v>
      </c>
      <c r="E127" s="12" t="s">
        <v>53</v>
      </c>
      <c r="F127" s="11">
        <v>1300</v>
      </c>
    </row>
    <row r="128" spans="1:6" ht="22.5">
      <c r="A128" s="9"/>
      <c r="B128" s="9"/>
      <c r="C128" s="3" t="s">
        <v>171</v>
      </c>
      <c r="D128" s="3" t="s">
        <v>66</v>
      </c>
      <c r="E128" s="12" t="s">
        <v>53</v>
      </c>
      <c r="F128" s="11">
        <v>6300</v>
      </c>
    </row>
    <row r="129" spans="1:6" ht="22.5">
      <c r="A129" s="9"/>
      <c r="B129" s="9"/>
      <c r="C129" s="3" t="s">
        <v>172</v>
      </c>
      <c r="D129" s="3" t="s">
        <v>66</v>
      </c>
      <c r="E129" s="12" t="s">
        <v>53</v>
      </c>
      <c r="F129" s="11">
        <v>13700</v>
      </c>
    </row>
    <row r="130" spans="1:6" ht="22.5">
      <c r="A130" s="9"/>
      <c r="B130" s="9"/>
      <c r="C130" s="3" t="s">
        <v>175</v>
      </c>
      <c r="D130" s="3" t="s">
        <v>66</v>
      </c>
      <c r="E130" s="12" t="s">
        <v>53</v>
      </c>
      <c r="F130" s="11">
        <v>8000</v>
      </c>
    </row>
    <row r="131" spans="1:6" ht="22.5">
      <c r="A131" s="9"/>
      <c r="B131" s="9"/>
      <c r="C131" s="3" t="s">
        <v>169</v>
      </c>
      <c r="D131" s="3" t="s">
        <v>66</v>
      </c>
      <c r="E131" s="12" t="s">
        <v>53</v>
      </c>
      <c r="F131" s="11">
        <v>8000</v>
      </c>
    </row>
    <row r="132" spans="1:6" ht="22.5">
      <c r="A132" s="9"/>
      <c r="B132" s="9"/>
      <c r="C132" s="3" t="s">
        <v>170</v>
      </c>
      <c r="D132" s="3" t="s">
        <v>66</v>
      </c>
      <c r="E132" s="12" t="s">
        <v>53</v>
      </c>
      <c r="F132" s="11">
        <v>8000</v>
      </c>
    </row>
    <row r="133" spans="1:6" ht="22.5">
      <c r="A133" s="9"/>
      <c r="B133" s="9"/>
      <c r="C133" s="3" t="s">
        <v>159</v>
      </c>
      <c r="D133" s="3"/>
      <c r="E133" s="12" t="s">
        <v>53</v>
      </c>
      <c r="F133" s="11">
        <v>40000</v>
      </c>
    </row>
    <row r="134" spans="1:6" ht="22.5">
      <c r="A134" s="9"/>
      <c r="B134" s="9"/>
      <c r="C134" s="3" t="s">
        <v>179</v>
      </c>
      <c r="D134" s="3" t="s">
        <v>66</v>
      </c>
      <c r="E134" s="12" t="s">
        <v>53</v>
      </c>
      <c r="F134" s="11">
        <v>1350</v>
      </c>
    </row>
    <row r="135" spans="1:6" ht="22.5">
      <c r="A135" s="9"/>
      <c r="B135" s="9"/>
      <c r="C135" s="3" t="s">
        <v>180</v>
      </c>
      <c r="D135" s="3" t="s">
        <v>66</v>
      </c>
      <c r="E135" s="12" t="s">
        <v>53</v>
      </c>
      <c r="F135" s="11">
        <v>1350</v>
      </c>
    </row>
    <row r="136" spans="1:6" ht="22.5">
      <c r="A136" s="9"/>
      <c r="B136" s="9"/>
      <c r="C136" s="3" t="s">
        <v>181</v>
      </c>
      <c r="D136" s="3" t="s">
        <v>66</v>
      </c>
      <c r="E136" s="12" t="s">
        <v>53</v>
      </c>
      <c r="F136" s="11">
        <v>1800</v>
      </c>
    </row>
    <row r="137" spans="1:6" ht="22.5">
      <c r="A137" s="9"/>
      <c r="B137" s="9"/>
      <c r="C137" s="3" t="s">
        <v>182</v>
      </c>
      <c r="D137" s="3" t="s">
        <v>66</v>
      </c>
      <c r="E137" s="12" t="s">
        <v>53</v>
      </c>
      <c r="F137" s="11">
        <v>3000</v>
      </c>
    </row>
    <row r="138" spans="1:6" ht="22.5">
      <c r="A138" s="9"/>
      <c r="B138" s="9"/>
      <c r="C138" s="3" t="s">
        <v>202</v>
      </c>
      <c r="D138" s="3" t="s">
        <v>66</v>
      </c>
      <c r="E138" s="12" t="s">
        <v>53</v>
      </c>
      <c r="F138" s="11">
        <v>14000</v>
      </c>
    </row>
    <row r="139" spans="1:6" ht="22.5">
      <c r="A139" s="9"/>
      <c r="B139" s="9"/>
      <c r="C139" s="3" t="s">
        <v>204</v>
      </c>
      <c r="D139" s="3" t="s">
        <v>205</v>
      </c>
      <c r="E139" s="12" t="s">
        <v>53</v>
      </c>
      <c r="F139" s="11">
        <v>70000</v>
      </c>
    </row>
    <row r="140" spans="1:6" ht="12.75">
      <c r="A140" s="9"/>
      <c r="B140" s="9"/>
      <c r="C140" s="3"/>
      <c r="D140" s="3"/>
      <c r="E140" s="12"/>
      <c r="F140" s="11"/>
    </row>
    <row r="141" spans="1:6" ht="22.5">
      <c r="A141" s="9"/>
      <c r="B141" s="9"/>
      <c r="C141" s="9" t="s">
        <v>16</v>
      </c>
      <c r="D141" s="9"/>
      <c r="E141" s="6"/>
      <c r="F141" s="10">
        <f>SUM(F147,F142)</f>
        <v>5338200</v>
      </c>
    </row>
    <row r="142" spans="1:6" ht="12.75">
      <c r="A142" s="9"/>
      <c r="B142" s="9"/>
      <c r="C142" s="3" t="s">
        <v>35</v>
      </c>
      <c r="D142" s="3"/>
      <c r="E142" s="12"/>
      <c r="F142" s="11">
        <f>SUM(F143:F145)</f>
        <v>5009200</v>
      </c>
    </row>
    <row r="143" spans="1:6" ht="21.75" customHeight="1">
      <c r="A143" s="9"/>
      <c r="B143" s="9"/>
      <c r="C143" s="3" t="s">
        <v>183</v>
      </c>
      <c r="D143" s="3"/>
      <c r="E143" s="12" t="s">
        <v>49</v>
      </c>
      <c r="F143" s="11">
        <v>4950000</v>
      </c>
    </row>
    <row r="144" spans="1:6" ht="42" customHeight="1">
      <c r="A144" s="9"/>
      <c r="B144" s="9"/>
      <c r="C144" s="3" t="s">
        <v>185</v>
      </c>
      <c r="D144" s="3" t="s">
        <v>184</v>
      </c>
      <c r="E144" s="12" t="s">
        <v>53</v>
      </c>
      <c r="F144" s="11">
        <v>50000</v>
      </c>
    </row>
    <row r="145" spans="1:6" ht="23.25" customHeight="1">
      <c r="A145" s="9"/>
      <c r="B145" s="9"/>
      <c r="C145" s="3" t="s">
        <v>121</v>
      </c>
      <c r="D145" s="3" t="s">
        <v>92</v>
      </c>
      <c r="E145" s="12" t="s">
        <v>53</v>
      </c>
      <c r="F145" s="11">
        <v>9200</v>
      </c>
    </row>
    <row r="146" spans="1:6" ht="12.75" customHeight="1">
      <c r="A146" s="9"/>
      <c r="B146" s="9"/>
      <c r="C146" s="3"/>
      <c r="D146" s="3"/>
      <c r="E146" s="12"/>
      <c r="F146" s="11"/>
    </row>
    <row r="147" spans="1:6" ht="12.75">
      <c r="A147" s="9"/>
      <c r="B147" s="9"/>
      <c r="C147" s="3" t="s">
        <v>36</v>
      </c>
      <c r="D147" s="3"/>
      <c r="E147" s="12"/>
      <c r="F147" s="11">
        <f>F148</f>
        <v>329000</v>
      </c>
    </row>
    <row r="148" spans="1:6" ht="24" customHeight="1">
      <c r="A148" s="9"/>
      <c r="B148" s="9"/>
      <c r="C148" s="3" t="s">
        <v>122</v>
      </c>
      <c r="D148" s="3" t="s">
        <v>0</v>
      </c>
      <c r="E148" s="12" t="s">
        <v>49</v>
      </c>
      <c r="F148" s="11">
        <v>329000</v>
      </c>
    </row>
    <row r="149" spans="1:6" ht="12.75">
      <c r="A149" s="9"/>
      <c r="B149" s="9"/>
      <c r="C149" s="3"/>
      <c r="D149" s="3"/>
      <c r="E149" s="12"/>
      <c r="F149" s="11"/>
    </row>
    <row r="150" spans="1:6" s="5" customFormat="1" ht="12.75">
      <c r="A150" s="9"/>
      <c r="B150" s="9"/>
      <c r="C150" s="9" t="s">
        <v>17</v>
      </c>
      <c r="D150" s="9"/>
      <c r="E150" s="6"/>
      <c r="F150" s="10">
        <f>SUM(F151)</f>
        <v>3820000</v>
      </c>
    </row>
    <row r="151" spans="1:6" ht="12.75">
      <c r="A151" s="9"/>
      <c r="B151" s="9"/>
      <c r="C151" s="3" t="s">
        <v>37</v>
      </c>
      <c r="D151" s="3"/>
      <c r="E151" s="12"/>
      <c r="F151" s="11">
        <f>SUM(F152:F153)</f>
        <v>3820000</v>
      </c>
    </row>
    <row r="152" spans="1:6" ht="12.75">
      <c r="A152" s="26"/>
      <c r="B152" s="9"/>
      <c r="C152" s="3" t="s">
        <v>173</v>
      </c>
      <c r="D152" s="3"/>
      <c r="E152" s="12"/>
      <c r="F152" s="11">
        <v>450000</v>
      </c>
    </row>
    <row r="153" spans="1:6" ht="33.75">
      <c r="A153" s="26"/>
      <c r="B153" s="9" t="s">
        <v>123</v>
      </c>
      <c r="C153" s="2" t="s">
        <v>124</v>
      </c>
      <c r="D153" s="3" t="s">
        <v>72</v>
      </c>
      <c r="E153" s="12" t="s">
        <v>49</v>
      </c>
      <c r="F153" s="11">
        <v>3370000</v>
      </c>
    </row>
    <row r="154" spans="1:6" s="5" customFormat="1" ht="12.75">
      <c r="A154"/>
      <c r="B154" s="27"/>
      <c r="C154" s="9" t="s">
        <v>38</v>
      </c>
      <c r="D154" s="9"/>
      <c r="E154" s="6"/>
      <c r="F154" s="10">
        <f>F11+F27+F34+F41+F46+F54+F96+F100+F104+F141+F150</f>
        <v>25927272</v>
      </c>
    </row>
    <row r="155" ht="12.75">
      <c r="C155" s="28"/>
    </row>
    <row r="156" ht="12.75">
      <c r="C156" s="28"/>
    </row>
    <row r="157" spans="3:4" ht="12.75">
      <c r="C157" s="28"/>
      <c r="D157" s="1"/>
    </row>
    <row r="158" ht="12.75">
      <c r="C158" s="28"/>
    </row>
    <row r="159" ht="12.75">
      <c r="C159" s="28"/>
    </row>
    <row r="160" spans="3:7" ht="12.75">
      <c r="C160" s="28"/>
      <c r="D160" s="1"/>
      <c r="G160" s="29"/>
    </row>
    <row r="161" ht="12.75">
      <c r="C161" s="28"/>
    </row>
    <row r="162" ht="12.75">
      <c r="C162" s="28"/>
    </row>
    <row r="163" ht="12.75">
      <c r="C163" s="28"/>
    </row>
    <row r="164" ht="12.75">
      <c r="C164" s="28"/>
    </row>
    <row r="165" ht="12.75">
      <c r="C165" s="28"/>
    </row>
    <row r="166" ht="12.75">
      <c r="C166" s="28"/>
    </row>
    <row r="167" ht="12.75">
      <c r="C167" s="28"/>
    </row>
    <row r="168" ht="12.75">
      <c r="C168" s="28"/>
    </row>
    <row r="169" ht="12.75">
      <c r="C169" s="28"/>
    </row>
    <row r="170" ht="12.75">
      <c r="C170" s="28"/>
    </row>
    <row r="171" ht="12.75">
      <c r="C171" s="28"/>
    </row>
    <row r="172" ht="12.75">
      <c r="C172" s="28"/>
    </row>
    <row r="173" ht="12.75">
      <c r="C173" s="28"/>
    </row>
    <row r="174" ht="12.75">
      <c r="C174" s="28"/>
    </row>
    <row r="175" ht="12.75">
      <c r="C175" s="28"/>
    </row>
    <row r="176" ht="12.75">
      <c r="C176" s="28"/>
    </row>
    <row r="177" ht="12.75">
      <c r="C177" s="28"/>
    </row>
    <row r="178" ht="12.75">
      <c r="C178" s="28"/>
    </row>
    <row r="179" ht="12.75">
      <c r="C179" s="28"/>
    </row>
  </sheetData>
  <mergeCells count="1">
    <mergeCell ref="A7:F7"/>
  </mergeCells>
  <printOptions/>
  <pageMargins left="0.75" right="0.75" top="1" bottom="1" header="0.5" footer="0.5"/>
  <pageSetup horizontalDpi="600" verticalDpi="600" orientation="portrait" paperSize="9" r:id="rId1"/>
  <rowBreaks count="3" manualBreakCount="3">
    <brk id="36" max="255" man="1"/>
    <brk id="72" max="255" man="1"/>
    <brk id="107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59"/>
  <sheetViews>
    <sheetView tabSelected="1" workbookViewId="0" topLeftCell="C29">
      <selection activeCell="H41" sqref="H41"/>
    </sheetView>
  </sheetViews>
  <sheetFormatPr defaultColWidth="9.140625" defaultRowHeight="12.75"/>
  <cols>
    <col min="1" max="1" width="4.140625" style="0" customWidth="1"/>
    <col min="2" max="2" width="29.7109375" style="0" customWidth="1"/>
    <col min="3" max="3" width="12.421875" style="0" customWidth="1"/>
    <col min="4" max="6" width="10.140625" style="0" customWidth="1"/>
    <col min="7" max="8" width="11.7109375" style="0" customWidth="1"/>
    <col min="9" max="9" width="11.00390625" style="0" customWidth="1"/>
    <col min="11" max="11" width="4.8515625" style="0" customWidth="1"/>
  </cols>
  <sheetData>
    <row r="1" spans="4:9" ht="12.75">
      <c r="D1" s="4"/>
      <c r="E1" s="4"/>
      <c r="F1" s="4"/>
      <c r="G1" s="4"/>
      <c r="H1" s="4" t="s">
        <v>125</v>
      </c>
      <c r="I1" s="4"/>
    </row>
    <row r="2" spans="4:9" ht="12.75">
      <c r="D2" s="4"/>
      <c r="E2" s="4"/>
      <c r="F2" s="4"/>
      <c r="G2" s="4"/>
      <c r="H2" s="4" t="s">
        <v>168</v>
      </c>
      <c r="I2" s="4"/>
    </row>
    <row r="3" spans="4:9" ht="12.75">
      <c r="D3" s="4"/>
      <c r="E3" s="4"/>
      <c r="F3" s="4"/>
      <c r="G3" s="4"/>
      <c r="H3" s="4" t="s">
        <v>1</v>
      </c>
      <c r="I3" s="4"/>
    </row>
    <row r="4" ht="12.75">
      <c r="H4" s="4" t="s">
        <v>167</v>
      </c>
    </row>
    <row r="5" ht="12.75">
      <c r="H5" s="4"/>
    </row>
    <row r="6" spans="1:9" ht="17.25" customHeight="1">
      <c r="A6" s="106" t="s">
        <v>126</v>
      </c>
      <c r="B6" s="106"/>
      <c r="C6" s="106"/>
      <c r="D6" s="106"/>
      <c r="E6" s="106"/>
      <c r="F6" s="106"/>
      <c r="G6" s="106"/>
      <c r="H6" s="106"/>
      <c r="I6" s="106"/>
    </row>
    <row r="8" spans="1:11" ht="89.25" customHeight="1">
      <c r="A8" s="30" t="s">
        <v>39</v>
      </c>
      <c r="B8" s="31" t="s">
        <v>127</v>
      </c>
      <c r="C8" s="107" t="s">
        <v>128</v>
      </c>
      <c r="D8" s="110"/>
      <c r="E8" s="110"/>
      <c r="F8" s="32"/>
      <c r="G8" s="33" t="s">
        <v>129</v>
      </c>
      <c r="H8" s="111" t="s">
        <v>130</v>
      </c>
      <c r="I8" s="107" t="s">
        <v>131</v>
      </c>
      <c r="J8" s="117" t="s">
        <v>132</v>
      </c>
      <c r="K8" s="118"/>
    </row>
    <row r="9" spans="1:11" ht="26.25" customHeight="1">
      <c r="A9" s="34"/>
      <c r="B9" s="35"/>
      <c r="C9" s="108"/>
      <c r="D9" s="36" t="s">
        <v>53</v>
      </c>
      <c r="E9" s="37" t="s">
        <v>133</v>
      </c>
      <c r="F9" s="38" t="s">
        <v>134</v>
      </c>
      <c r="G9" s="39"/>
      <c r="H9" s="112"/>
      <c r="I9" s="109"/>
      <c r="J9" s="119"/>
      <c r="K9" s="120"/>
    </row>
    <row r="10" spans="1:11" ht="21.75" customHeight="1">
      <c r="A10" s="40"/>
      <c r="B10" s="41"/>
      <c r="C10" s="108"/>
      <c r="D10" s="42" t="s">
        <v>135</v>
      </c>
      <c r="E10" s="42" t="s">
        <v>135</v>
      </c>
      <c r="F10" s="42" t="s">
        <v>135</v>
      </c>
      <c r="G10" s="39"/>
      <c r="H10" s="43" t="s">
        <v>135</v>
      </c>
      <c r="I10" s="43" t="s">
        <v>135</v>
      </c>
      <c r="J10" s="121" t="s">
        <v>135</v>
      </c>
      <c r="K10" s="122"/>
    </row>
    <row r="11" spans="1:11" ht="21.75" customHeight="1">
      <c r="A11" s="44"/>
      <c r="B11" s="45"/>
      <c r="C11" s="109"/>
      <c r="D11" s="42" t="s">
        <v>136</v>
      </c>
      <c r="E11" s="42" t="s">
        <v>136</v>
      </c>
      <c r="F11" s="42" t="s">
        <v>136</v>
      </c>
      <c r="G11" s="39"/>
      <c r="H11" s="43" t="s">
        <v>137</v>
      </c>
      <c r="I11" s="43" t="s">
        <v>137</v>
      </c>
      <c r="J11" s="121" t="s">
        <v>137</v>
      </c>
      <c r="K11" s="122"/>
    </row>
    <row r="12" spans="1:11" ht="13.5" thickBot="1">
      <c r="A12" s="46">
        <v>1</v>
      </c>
      <c r="B12" s="47">
        <v>2</v>
      </c>
      <c r="C12" s="47">
        <v>3</v>
      </c>
      <c r="D12" s="48">
        <v>4</v>
      </c>
      <c r="E12" s="48">
        <v>5</v>
      </c>
      <c r="F12" s="46">
        <v>6</v>
      </c>
      <c r="G12" s="46">
        <v>7</v>
      </c>
      <c r="H12" s="46">
        <v>8</v>
      </c>
      <c r="I12" s="49">
        <v>9</v>
      </c>
      <c r="J12" s="123">
        <v>10</v>
      </c>
      <c r="K12" s="124"/>
    </row>
    <row r="13" spans="1:11" ht="12.75">
      <c r="A13" s="113" t="s">
        <v>18</v>
      </c>
      <c r="B13" s="115" t="s">
        <v>48</v>
      </c>
      <c r="C13" s="115" t="s">
        <v>138</v>
      </c>
      <c r="D13" s="50">
        <v>1830000</v>
      </c>
      <c r="E13" s="50">
        <v>0</v>
      </c>
      <c r="F13" s="50">
        <v>0</v>
      </c>
      <c r="G13" s="50">
        <f>D13+E13</f>
        <v>1830000</v>
      </c>
      <c r="H13" s="50">
        <v>1700000</v>
      </c>
      <c r="I13" s="51">
        <f aca="true" t="shared" si="0" ref="I13:I50">G13+H13</f>
        <v>3530000</v>
      </c>
      <c r="J13" s="125">
        <v>0</v>
      </c>
      <c r="K13" s="126"/>
    </row>
    <row r="14" spans="1:11" ht="13.5" thickBot="1">
      <c r="A14" s="114"/>
      <c r="B14" s="116"/>
      <c r="C14" s="105"/>
      <c r="D14" s="52">
        <v>1830000</v>
      </c>
      <c r="E14" s="52">
        <v>0</v>
      </c>
      <c r="F14" s="53">
        <v>0</v>
      </c>
      <c r="G14" s="53">
        <f>D14+E14</f>
        <v>1830000</v>
      </c>
      <c r="H14" s="53">
        <v>1700000</v>
      </c>
      <c r="I14" s="54">
        <f t="shared" si="0"/>
        <v>3530000</v>
      </c>
      <c r="J14" s="127">
        <v>0</v>
      </c>
      <c r="K14" s="128"/>
    </row>
    <row r="15" spans="1:11" ht="36.75" customHeight="1">
      <c r="A15" s="113" t="s">
        <v>2</v>
      </c>
      <c r="B15" s="129" t="s">
        <v>71</v>
      </c>
      <c r="C15" s="115" t="s">
        <v>139</v>
      </c>
      <c r="D15" s="50">
        <v>2210000</v>
      </c>
      <c r="E15" s="55">
        <v>0</v>
      </c>
      <c r="F15" s="55">
        <v>0</v>
      </c>
      <c r="G15" s="50">
        <f>D15+E15+F15</f>
        <v>2210000</v>
      </c>
      <c r="H15" s="56">
        <v>61834</v>
      </c>
      <c r="I15" s="57">
        <f>H15+G15</f>
        <v>2271834</v>
      </c>
      <c r="J15" s="131" t="s">
        <v>162</v>
      </c>
      <c r="K15" s="132"/>
    </row>
    <row r="16" spans="1:11" ht="15" customHeight="1" thickBot="1">
      <c r="A16" s="114"/>
      <c r="B16" s="130"/>
      <c r="C16" s="116"/>
      <c r="D16" s="58">
        <v>2210000</v>
      </c>
      <c r="E16" s="59">
        <v>0</v>
      </c>
      <c r="F16" s="59">
        <v>0</v>
      </c>
      <c r="G16" s="52">
        <f>D16+E16+F16</f>
        <v>2210000</v>
      </c>
      <c r="H16" s="60">
        <v>61834</v>
      </c>
      <c r="I16" s="58">
        <f>G16+H16</f>
        <v>2271834</v>
      </c>
      <c r="J16" s="127">
        <v>0</v>
      </c>
      <c r="K16" s="128"/>
    </row>
    <row r="17" spans="1:11" ht="16.5" customHeight="1">
      <c r="A17" s="102" t="s">
        <v>4</v>
      </c>
      <c r="B17" s="133" t="s">
        <v>140</v>
      </c>
      <c r="C17" s="100" t="s">
        <v>139</v>
      </c>
      <c r="D17" s="61">
        <v>590000</v>
      </c>
      <c r="E17" s="62">
        <v>0</v>
      </c>
      <c r="F17" s="62">
        <v>0</v>
      </c>
      <c r="G17" s="50">
        <f aca="true" t="shared" si="1" ref="G17:G50">D17+E17+F17</f>
        <v>590000</v>
      </c>
      <c r="H17" s="63">
        <v>651912</v>
      </c>
      <c r="I17" s="61">
        <f t="shared" si="0"/>
        <v>1241912</v>
      </c>
      <c r="J17" s="125">
        <v>0</v>
      </c>
      <c r="K17" s="135"/>
    </row>
    <row r="18" spans="1:11" ht="33.75" customHeight="1" thickBot="1">
      <c r="A18" s="103"/>
      <c r="B18" s="134"/>
      <c r="C18" s="101"/>
      <c r="D18" s="64">
        <v>590000</v>
      </c>
      <c r="E18" s="64">
        <v>0</v>
      </c>
      <c r="F18" s="64">
        <v>0</v>
      </c>
      <c r="G18" s="52">
        <f t="shared" si="1"/>
        <v>590000</v>
      </c>
      <c r="H18" s="64">
        <v>651912</v>
      </c>
      <c r="I18" s="64">
        <f>G18+H18</f>
        <v>1241912</v>
      </c>
      <c r="J18" s="127">
        <v>0</v>
      </c>
      <c r="K18" s="136"/>
    </row>
    <row r="19" spans="1:11" ht="0.75" customHeight="1">
      <c r="A19" s="66" t="s">
        <v>6</v>
      </c>
      <c r="B19" s="67"/>
      <c r="C19" s="68"/>
      <c r="D19" s="69"/>
      <c r="E19" s="69"/>
      <c r="F19" s="69"/>
      <c r="G19" s="70"/>
      <c r="H19" s="69"/>
      <c r="I19" s="69"/>
      <c r="J19" s="137"/>
      <c r="K19" s="138"/>
    </row>
    <row r="20" spans="1:11" ht="39" customHeight="1">
      <c r="A20" s="139" t="s">
        <v>6</v>
      </c>
      <c r="B20" s="140" t="s">
        <v>141</v>
      </c>
      <c r="C20" s="141" t="s">
        <v>139</v>
      </c>
      <c r="D20" s="71">
        <v>500000</v>
      </c>
      <c r="E20" s="71">
        <v>2420000</v>
      </c>
      <c r="F20" s="71">
        <v>0</v>
      </c>
      <c r="G20" s="72">
        <f t="shared" si="1"/>
        <v>2920000</v>
      </c>
      <c r="H20" s="71">
        <v>0</v>
      </c>
      <c r="I20" s="71">
        <f>G20+H20</f>
        <v>2920000</v>
      </c>
      <c r="J20" s="142"/>
      <c r="K20" s="143"/>
    </row>
    <row r="21" spans="1:11" ht="17.25" customHeight="1" thickBot="1">
      <c r="A21" s="103"/>
      <c r="B21" s="134"/>
      <c r="C21" s="101"/>
      <c r="D21" s="65">
        <v>500000</v>
      </c>
      <c r="E21" s="65">
        <v>2420000</v>
      </c>
      <c r="F21" s="65">
        <v>0</v>
      </c>
      <c r="G21" s="53">
        <f t="shared" si="1"/>
        <v>2920000</v>
      </c>
      <c r="H21" s="65">
        <v>0</v>
      </c>
      <c r="I21" s="65">
        <f>G21+H21</f>
        <v>2920000</v>
      </c>
      <c r="J21" s="144"/>
      <c r="K21" s="145"/>
    </row>
    <row r="22" spans="1:13" ht="21.75" customHeight="1">
      <c r="A22" s="102" t="s">
        <v>8</v>
      </c>
      <c r="B22" s="146" t="s">
        <v>142</v>
      </c>
      <c r="C22" s="104" t="s">
        <v>139</v>
      </c>
      <c r="D22" s="61">
        <v>3690000</v>
      </c>
      <c r="E22" s="61">
        <v>0</v>
      </c>
      <c r="F22" s="61">
        <v>0</v>
      </c>
      <c r="G22" s="50">
        <f t="shared" si="1"/>
        <v>3690000</v>
      </c>
      <c r="H22" s="61">
        <v>476040</v>
      </c>
      <c r="I22" s="61">
        <f t="shared" si="0"/>
        <v>4166040</v>
      </c>
      <c r="J22" s="125">
        <v>0</v>
      </c>
      <c r="K22" s="135"/>
      <c r="M22" s="29"/>
    </row>
    <row r="23" spans="1:11" ht="16.5" customHeight="1" thickBot="1">
      <c r="A23" s="103"/>
      <c r="B23" s="147"/>
      <c r="C23" s="105"/>
      <c r="D23" s="64">
        <v>3690000</v>
      </c>
      <c r="E23" s="64">
        <v>0</v>
      </c>
      <c r="F23" s="65">
        <v>0</v>
      </c>
      <c r="G23" s="52">
        <f t="shared" si="1"/>
        <v>3690000</v>
      </c>
      <c r="H23" s="64">
        <v>476040</v>
      </c>
      <c r="I23" s="65">
        <f t="shared" si="0"/>
        <v>4166040</v>
      </c>
      <c r="J23" s="127">
        <v>0</v>
      </c>
      <c r="K23" s="136"/>
    </row>
    <row r="24" spans="1:11" ht="16.5" customHeight="1">
      <c r="A24" s="102" t="s">
        <v>10</v>
      </c>
      <c r="B24" s="100" t="s">
        <v>160</v>
      </c>
      <c r="C24" s="104" t="s">
        <v>143</v>
      </c>
      <c r="D24" s="61">
        <v>1000000</v>
      </c>
      <c r="E24" s="62">
        <v>975781</v>
      </c>
      <c r="F24" s="62">
        <v>0</v>
      </c>
      <c r="G24" s="87">
        <f>D24+E24+F24</f>
        <v>1975781</v>
      </c>
      <c r="H24" s="63">
        <v>58136</v>
      </c>
      <c r="I24" s="61">
        <f t="shared" si="0"/>
        <v>2033917</v>
      </c>
      <c r="J24" s="148" t="s">
        <v>144</v>
      </c>
      <c r="K24" s="97"/>
    </row>
    <row r="25" spans="1:11" ht="48.75" customHeight="1" thickBot="1">
      <c r="A25" s="103"/>
      <c r="B25" s="101"/>
      <c r="C25" s="105"/>
      <c r="D25" s="64">
        <v>1000000</v>
      </c>
      <c r="E25" s="74">
        <v>975781</v>
      </c>
      <c r="F25" s="74">
        <v>0</v>
      </c>
      <c r="G25" s="52">
        <f>D25+E25+F25</f>
        <v>1975781</v>
      </c>
      <c r="H25" s="75">
        <v>58136</v>
      </c>
      <c r="I25" s="64">
        <f t="shared" si="0"/>
        <v>2033917</v>
      </c>
      <c r="J25" s="149"/>
      <c r="K25" s="150"/>
    </row>
    <row r="26" spans="1:11" ht="22.5" customHeight="1">
      <c r="A26" s="102" t="s">
        <v>11</v>
      </c>
      <c r="B26" s="100" t="s">
        <v>145</v>
      </c>
      <c r="C26" s="104" t="s">
        <v>139</v>
      </c>
      <c r="D26" s="73">
        <v>1400000</v>
      </c>
      <c r="E26" s="76">
        <v>2923000</v>
      </c>
      <c r="F26" s="76">
        <v>0</v>
      </c>
      <c r="G26" s="57">
        <f t="shared" si="1"/>
        <v>4323000</v>
      </c>
      <c r="H26" s="77">
        <v>71722</v>
      </c>
      <c r="I26" s="73">
        <f t="shared" si="0"/>
        <v>4394722</v>
      </c>
      <c r="J26" s="131"/>
      <c r="K26" s="151"/>
    </row>
    <row r="27" spans="1:11" ht="17.25" customHeight="1" thickBot="1">
      <c r="A27" s="103"/>
      <c r="B27" s="101"/>
      <c r="C27" s="105"/>
      <c r="D27" s="90">
        <v>1400000</v>
      </c>
      <c r="E27" s="90">
        <v>2923000</v>
      </c>
      <c r="F27" s="90">
        <v>0</v>
      </c>
      <c r="G27" s="58">
        <f t="shared" si="1"/>
        <v>4323000</v>
      </c>
      <c r="H27" s="90">
        <v>71722</v>
      </c>
      <c r="I27" s="64">
        <f t="shared" si="0"/>
        <v>4394722</v>
      </c>
      <c r="J27" s="152">
        <v>0</v>
      </c>
      <c r="K27" s="153"/>
    </row>
    <row r="28" spans="1:11" ht="17.25" customHeight="1">
      <c r="A28" s="102">
        <v>8</v>
      </c>
      <c r="B28" s="100" t="s">
        <v>197</v>
      </c>
      <c r="C28" s="104" t="s">
        <v>139</v>
      </c>
      <c r="D28" s="71">
        <v>70000</v>
      </c>
      <c r="E28" s="71">
        <v>687442</v>
      </c>
      <c r="F28" s="71"/>
      <c r="G28" s="72">
        <f>D28+E28+F28</f>
        <v>757442</v>
      </c>
      <c r="H28" s="71"/>
      <c r="I28" s="78">
        <f>G28+H28</f>
        <v>757442</v>
      </c>
      <c r="J28" s="191" t="s">
        <v>198</v>
      </c>
      <c r="K28" s="192"/>
    </row>
    <row r="29" spans="1:11" ht="28.5" customHeight="1" thickBot="1">
      <c r="A29" s="103"/>
      <c r="B29" s="101"/>
      <c r="C29" s="105"/>
      <c r="D29" s="78">
        <v>70000</v>
      </c>
      <c r="E29" s="78">
        <v>43617</v>
      </c>
      <c r="F29" s="78"/>
      <c r="G29" s="58">
        <f>D29+E29+F29</f>
        <v>113617</v>
      </c>
      <c r="H29" s="78"/>
      <c r="I29" s="71">
        <f>G29+H29</f>
        <v>113617</v>
      </c>
      <c r="J29" s="193"/>
      <c r="K29" s="194"/>
    </row>
    <row r="30" spans="1:11" ht="18.75" customHeight="1">
      <c r="A30" s="102">
        <v>9</v>
      </c>
      <c r="B30" s="100" t="s">
        <v>108</v>
      </c>
      <c r="C30" s="104" t="s">
        <v>139</v>
      </c>
      <c r="D30" s="61">
        <v>100000</v>
      </c>
      <c r="E30" s="61">
        <v>1000000</v>
      </c>
      <c r="F30" s="61">
        <v>2500000</v>
      </c>
      <c r="G30" s="50">
        <f t="shared" si="1"/>
        <v>3600000</v>
      </c>
      <c r="H30" s="61">
        <v>0</v>
      </c>
      <c r="I30" s="73">
        <f t="shared" si="0"/>
        <v>3600000</v>
      </c>
      <c r="J30" s="154"/>
      <c r="K30" s="126"/>
    </row>
    <row r="31" spans="1:11" ht="18.75" customHeight="1" thickBot="1">
      <c r="A31" s="103"/>
      <c r="B31" s="101"/>
      <c r="C31" s="105"/>
      <c r="D31" s="78">
        <v>100000</v>
      </c>
      <c r="E31" s="78">
        <v>1000000</v>
      </c>
      <c r="F31" s="78">
        <v>2500000</v>
      </c>
      <c r="G31" s="53">
        <f t="shared" si="1"/>
        <v>3600000</v>
      </c>
      <c r="H31" s="78">
        <v>0</v>
      </c>
      <c r="I31" s="65">
        <f t="shared" si="0"/>
        <v>3600000</v>
      </c>
      <c r="J31" s="152"/>
      <c r="K31" s="128"/>
    </row>
    <row r="32" spans="1:11" ht="23.25" customHeight="1">
      <c r="A32" s="102">
        <v>10</v>
      </c>
      <c r="B32" s="155" t="s">
        <v>109</v>
      </c>
      <c r="C32" s="157" t="s">
        <v>139</v>
      </c>
      <c r="D32" s="61">
        <v>386106</v>
      </c>
      <c r="E32" s="61">
        <v>0</v>
      </c>
      <c r="F32" s="79">
        <v>0</v>
      </c>
      <c r="G32" s="57">
        <f t="shared" si="1"/>
        <v>386106</v>
      </c>
      <c r="H32" s="61">
        <v>914589</v>
      </c>
      <c r="I32" s="61">
        <f t="shared" si="0"/>
        <v>1300695</v>
      </c>
      <c r="J32" s="154">
        <v>0</v>
      </c>
      <c r="K32" s="126"/>
    </row>
    <row r="33" spans="1:11" ht="17.25" customHeight="1" thickBot="1">
      <c r="A33" s="103"/>
      <c r="B33" s="156"/>
      <c r="C33" s="158"/>
      <c r="D33" s="64">
        <v>386106</v>
      </c>
      <c r="E33" s="64">
        <v>0</v>
      </c>
      <c r="F33" s="80">
        <v>0</v>
      </c>
      <c r="G33" s="53">
        <f t="shared" si="1"/>
        <v>386106</v>
      </c>
      <c r="H33" s="64">
        <v>914589</v>
      </c>
      <c r="I33" s="64">
        <f t="shared" si="0"/>
        <v>1300695</v>
      </c>
      <c r="J33" s="152">
        <v>0</v>
      </c>
      <c r="K33" s="128"/>
    </row>
    <row r="34" spans="1:11" ht="33.75" customHeight="1">
      <c r="A34" s="102">
        <v>11</v>
      </c>
      <c r="B34" s="100" t="s">
        <v>200</v>
      </c>
      <c r="C34" s="104" t="s">
        <v>139</v>
      </c>
      <c r="D34" s="61">
        <v>962128</v>
      </c>
      <c r="E34" s="61">
        <v>1649781</v>
      </c>
      <c r="F34" s="61"/>
      <c r="G34" s="50">
        <f>D34+E34+F34</f>
        <v>2611909</v>
      </c>
      <c r="H34" s="61">
        <v>0</v>
      </c>
      <c r="I34" s="61">
        <f t="shared" si="0"/>
        <v>2611909</v>
      </c>
      <c r="J34" s="131"/>
      <c r="K34" s="159"/>
    </row>
    <row r="35" spans="1:11" ht="18" customHeight="1" thickBot="1">
      <c r="A35" s="103"/>
      <c r="B35" s="101"/>
      <c r="C35" s="105"/>
      <c r="D35" s="65">
        <v>962128</v>
      </c>
      <c r="E35" s="65">
        <v>1649781</v>
      </c>
      <c r="F35" s="65"/>
      <c r="G35" s="53">
        <f>D35+E35+F35</f>
        <v>2611909</v>
      </c>
      <c r="H35" s="65">
        <v>0</v>
      </c>
      <c r="I35" s="65">
        <f t="shared" si="0"/>
        <v>2611909</v>
      </c>
      <c r="J35" s="152"/>
      <c r="K35" s="128"/>
    </row>
    <row r="36" spans="1:11" ht="25.5" customHeight="1">
      <c r="A36" s="102">
        <v>12</v>
      </c>
      <c r="B36" s="100" t="s">
        <v>146</v>
      </c>
      <c r="C36" s="104" t="s">
        <v>147</v>
      </c>
      <c r="D36" s="61">
        <v>600000</v>
      </c>
      <c r="E36" s="61">
        <v>0</v>
      </c>
      <c r="F36" s="61">
        <v>0</v>
      </c>
      <c r="G36" s="50">
        <f t="shared" si="1"/>
        <v>600000</v>
      </c>
      <c r="H36" s="61">
        <v>0</v>
      </c>
      <c r="I36" s="61">
        <f t="shared" si="0"/>
        <v>600000</v>
      </c>
      <c r="J36" s="96" t="s">
        <v>165</v>
      </c>
      <c r="K36" s="160"/>
    </row>
    <row r="37" spans="1:11" ht="25.5" customHeight="1" thickBot="1">
      <c r="A37" s="103"/>
      <c r="B37" s="101"/>
      <c r="C37" s="105"/>
      <c r="D37" s="65">
        <v>420000</v>
      </c>
      <c r="E37" s="65">
        <v>0</v>
      </c>
      <c r="F37" s="65"/>
      <c r="G37" s="53">
        <f t="shared" si="1"/>
        <v>420000</v>
      </c>
      <c r="H37" s="65">
        <v>0</v>
      </c>
      <c r="I37" s="65">
        <f t="shared" si="0"/>
        <v>420000</v>
      </c>
      <c r="J37" s="144"/>
      <c r="K37" s="145"/>
    </row>
    <row r="38" spans="1:11" ht="27.75" customHeight="1">
      <c r="A38" s="102">
        <v>13</v>
      </c>
      <c r="B38" s="100" t="s">
        <v>148</v>
      </c>
      <c r="C38" s="104" t="s">
        <v>147</v>
      </c>
      <c r="D38" s="61">
        <v>0</v>
      </c>
      <c r="E38" s="61">
        <v>900000</v>
      </c>
      <c r="F38" s="61"/>
      <c r="G38" s="50">
        <f t="shared" si="1"/>
        <v>900000</v>
      </c>
      <c r="H38" s="61">
        <v>0</v>
      </c>
      <c r="I38" s="61">
        <f t="shared" si="0"/>
        <v>900000</v>
      </c>
      <c r="J38" s="96" t="s">
        <v>161</v>
      </c>
      <c r="K38" s="97"/>
    </row>
    <row r="39" spans="1:11" ht="17.25" customHeight="1" thickBot="1">
      <c r="A39" s="103"/>
      <c r="B39" s="101"/>
      <c r="C39" s="105"/>
      <c r="D39" s="65">
        <v>0</v>
      </c>
      <c r="E39" s="65">
        <v>180000</v>
      </c>
      <c r="F39" s="65"/>
      <c r="G39" s="53">
        <f t="shared" si="1"/>
        <v>180000</v>
      </c>
      <c r="H39" s="65">
        <v>0</v>
      </c>
      <c r="I39" s="65">
        <f t="shared" si="0"/>
        <v>180000</v>
      </c>
      <c r="J39" s="98"/>
      <c r="K39" s="99"/>
    </row>
    <row r="40" spans="1:11" ht="17.25" customHeight="1">
      <c r="A40" s="102">
        <v>14</v>
      </c>
      <c r="B40" s="100" t="s">
        <v>193</v>
      </c>
      <c r="C40" s="104" t="s">
        <v>147</v>
      </c>
      <c r="D40" s="88"/>
      <c r="E40" s="88"/>
      <c r="F40" s="88">
        <v>1500000</v>
      </c>
      <c r="G40" s="87">
        <v>1500000</v>
      </c>
      <c r="H40" s="88"/>
      <c r="I40" s="88">
        <v>1500000</v>
      </c>
      <c r="J40" s="96" t="s">
        <v>194</v>
      </c>
      <c r="K40" s="97"/>
    </row>
    <row r="41" spans="1:11" ht="17.25" customHeight="1" thickBot="1">
      <c r="A41" s="103"/>
      <c r="B41" s="101"/>
      <c r="C41" s="105"/>
      <c r="D41" s="65"/>
      <c r="E41" s="65"/>
      <c r="F41" s="65">
        <v>300000</v>
      </c>
      <c r="G41" s="53">
        <v>300000</v>
      </c>
      <c r="H41" s="65"/>
      <c r="I41" s="65">
        <v>300000</v>
      </c>
      <c r="J41" s="98"/>
      <c r="K41" s="99"/>
    </row>
    <row r="42" spans="1:11" ht="17.25" customHeight="1">
      <c r="A42" s="102">
        <v>15</v>
      </c>
      <c r="B42" s="100" t="s">
        <v>191</v>
      </c>
      <c r="C42" s="104" t="s">
        <v>139</v>
      </c>
      <c r="D42" s="78"/>
      <c r="E42" s="78">
        <v>1000000</v>
      </c>
      <c r="F42" s="78">
        <v>2000000</v>
      </c>
      <c r="G42" s="58">
        <v>3000000</v>
      </c>
      <c r="H42" s="78"/>
      <c r="I42" s="78">
        <v>3000000</v>
      </c>
      <c r="J42" s="187" t="s">
        <v>192</v>
      </c>
      <c r="K42" s="188"/>
    </row>
    <row r="43" spans="1:11" ht="17.25" customHeight="1">
      <c r="A43" s="180"/>
      <c r="B43" s="181"/>
      <c r="C43" s="182"/>
      <c r="D43" s="78"/>
      <c r="E43" s="78">
        <v>150000</v>
      </c>
      <c r="F43" s="78">
        <v>300000</v>
      </c>
      <c r="G43" s="58">
        <v>450000</v>
      </c>
      <c r="H43" s="78"/>
      <c r="I43" s="78">
        <v>450000</v>
      </c>
      <c r="J43" s="189"/>
      <c r="K43" s="190"/>
    </row>
    <row r="44" spans="1:11" ht="17.25" customHeight="1">
      <c r="A44" s="161">
        <v>16</v>
      </c>
      <c r="B44" s="168" t="s">
        <v>183</v>
      </c>
      <c r="C44" s="161" t="s">
        <v>139</v>
      </c>
      <c r="D44" s="92">
        <v>4950000</v>
      </c>
      <c r="E44" s="71"/>
      <c r="F44" s="71"/>
      <c r="G44" s="72">
        <f>D44+E44+F44</f>
        <v>4950000</v>
      </c>
      <c r="H44" s="71">
        <v>75707</v>
      </c>
      <c r="I44" s="71">
        <f>G44+H44</f>
        <v>5025707</v>
      </c>
      <c r="J44" s="142" t="s">
        <v>189</v>
      </c>
      <c r="K44" s="163"/>
    </row>
    <row r="45" spans="1:11" ht="35.25" customHeight="1" thickBot="1">
      <c r="A45" s="161"/>
      <c r="B45" s="168"/>
      <c r="C45" s="161"/>
      <c r="D45" s="94">
        <v>4950000</v>
      </c>
      <c r="E45" s="65">
        <v>0</v>
      </c>
      <c r="F45" s="89">
        <v>0</v>
      </c>
      <c r="G45" s="53">
        <f>D45+E45+F45</f>
        <v>4950000</v>
      </c>
      <c r="H45" s="65">
        <v>75707</v>
      </c>
      <c r="I45" s="65">
        <f t="shared" si="0"/>
        <v>5025707</v>
      </c>
      <c r="J45" s="164"/>
      <c r="K45" s="165"/>
    </row>
    <row r="46" spans="1:11" ht="20.25" customHeight="1" hidden="1" thickBot="1">
      <c r="A46" s="158"/>
      <c r="B46" s="174"/>
      <c r="C46" s="162"/>
      <c r="D46" s="77">
        <v>4950000</v>
      </c>
      <c r="E46" s="73">
        <v>0</v>
      </c>
      <c r="F46" s="91">
        <v>0</v>
      </c>
      <c r="G46" s="57">
        <f t="shared" si="1"/>
        <v>4950000</v>
      </c>
      <c r="H46" s="73">
        <v>75707</v>
      </c>
      <c r="I46" s="73">
        <f t="shared" si="0"/>
        <v>5025707</v>
      </c>
      <c r="J46" s="173">
        <v>0</v>
      </c>
      <c r="K46" s="172"/>
    </row>
    <row r="47" spans="1:12" ht="66.75" customHeight="1">
      <c r="A47" s="166">
        <v>17</v>
      </c>
      <c r="B47" s="167" t="s">
        <v>122</v>
      </c>
      <c r="C47" s="166" t="s">
        <v>139</v>
      </c>
      <c r="D47" s="92">
        <v>329000</v>
      </c>
      <c r="E47" s="71">
        <v>6000000</v>
      </c>
      <c r="F47" s="71">
        <v>5000000</v>
      </c>
      <c r="G47" s="93">
        <v>15329000</v>
      </c>
      <c r="H47" s="71">
        <v>12430</v>
      </c>
      <c r="I47" s="92">
        <f t="shared" si="0"/>
        <v>15341430</v>
      </c>
      <c r="J47" s="169" t="s">
        <v>163</v>
      </c>
      <c r="K47" s="170"/>
      <c r="L47" s="29"/>
    </row>
    <row r="48" spans="1:11" ht="15" customHeight="1">
      <c r="A48" s="161"/>
      <c r="B48" s="168"/>
      <c r="C48" s="161"/>
      <c r="D48" s="77">
        <v>329000</v>
      </c>
      <c r="E48" s="73">
        <v>5000000</v>
      </c>
      <c r="F48" s="73">
        <v>4000000</v>
      </c>
      <c r="G48" s="57">
        <v>13329000</v>
      </c>
      <c r="H48" s="73">
        <v>12430</v>
      </c>
      <c r="I48" s="73">
        <f t="shared" si="0"/>
        <v>13341430</v>
      </c>
      <c r="J48" s="171">
        <v>0</v>
      </c>
      <c r="K48" s="172"/>
    </row>
    <row r="49" spans="1:11" ht="35.25" customHeight="1">
      <c r="A49" s="180">
        <v>18</v>
      </c>
      <c r="B49" s="181" t="s">
        <v>124</v>
      </c>
      <c r="C49" s="182" t="s">
        <v>139</v>
      </c>
      <c r="D49" s="73">
        <v>3370000</v>
      </c>
      <c r="E49" s="73">
        <v>0</v>
      </c>
      <c r="F49" s="73">
        <v>0</v>
      </c>
      <c r="G49" s="57">
        <f t="shared" si="1"/>
        <v>3370000</v>
      </c>
      <c r="H49" s="73">
        <v>9507495</v>
      </c>
      <c r="I49" s="73">
        <f t="shared" si="0"/>
        <v>12877495</v>
      </c>
      <c r="J49" s="183" t="s">
        <v>164</v>
      </c>
      <c r="K49" s="184"/>
    </row>
    <row r="50" spans="1:11" ht="18" customHeight="1" thickBot="1">
      <c r="A50" s="103"/>
      <c r="B50" s="101"/>
      <c r="C50" s="105"/>
      <c r="D50" s="64">
        <v>3370000</v>
      </c>
      <c r="E50" s="64">
        <v>0</v>
      </c>
      <c r="F50" s="64">
        <v>0</v>
      </c>
      <c r="G50" s="53">
        <f t="shared" si="1"/>
        <v>3370000</v>
      </c>
      <c r="H50" s="64">
        <v>9507495</v>
      </c>
      <c r="I50" s="64">
        <f t="shared" si="0"/>
        <v>12877495</v>
      </c>
      <c r="J50" s="185"/>
      <c r="K50" s="186"/>
    </row>
    <row r="51" spans="1:11" ht="12.75">
      <c r="A51" s="81"/>
      <c r="B51" s="82" t="s">
        <v>131</v>
      </c>
      <c r="C51" s="39"/>
      <c r="D51" s="83">
        <f aca="true" t="shared" si="2" ref="D51:I52">D13+D15+D17+D20+D22+D24+D26+D28+D30+D32+D34+D36+D38+D40+D42+D44+D47+D49</f>
        <v>21987234</v>
      </c>
      <c r="E51" s="83">
        <f t="shared" si="2"/>
        <v>17556004</v>
      </c>
      <c r="F51" s="83">
        <f t="shared" si="2"/>
        <v>11000000</v>
      </c>
      <c r="G51" s="83">
        <f t="shared" si="2"/>
        <v>54543238</v>
      </c>
      <c r="H51" s="83">
        <f t="shared" si="2"/>
        <v>13529865</v>
      </c>
      <c r="I51" s="83">
        <f t="shared" si="2"/>
        <v>68073103</v>
      </c>
      <c r="J51" s="175"/>
      <c r="K51" s="176"/>
    </row>
    <row r="52" spans="1:11" ht="13.5" thickBot="1">
      <c r="A52" s="84"/>
      <c r="B52" s="85" t="s">
        <v>149</v>
      </c>
      <c r="C52" s="85"/>
      <c r="D52" s="86">
        <f t="shared" si="2"/>
        <v>21807234</v>
      </c>
      <c r="E52" s="86">
        <f t="shared" si="2"/>
        <v>14342179</v>
      </c>
      <c r="F52" s="86">
        <f t="shared" si="2"/>
        <v>7100000</v>
      </c>
      <c r="G52" s="86">
        <f t="shared" si="2"/>
        <v>47249413</v>
      </c>
      <c r="H52" s="86">
        <f t="shared" si="2"/>
        <v>13529865</v>
      </c>
      <c r="I52" s="86">
        <f t="shared" si="2"/>
        <v>60779278</v>
      </c>
      <c r="J52" s="177"/>
      <c r="K52" s="178"/>
    </row>
    <row r="56" ht="12.75">
      <c r="H56" s="1"/>
    </row>
    <row r="59" spans="8:9" ht="12.75">
      <c r="H59" s="179"/>
      <c r="I59" s="179"/>
    </row>
  </sheetData>
  <mergeCells count="95">
    <mergeCell ref="A28:A29"/>
    <mergeCell ref="B28:B29"/>
    <mergeCell ref="C28:C29"/>
    <mergeCell ref="J28:K29"/>
    <mergeCell ref="A42:A43"/>
    <mergeCell ref="B42:B43"/>
    <mergeCell ref="C42:C43"/>
    <mergeCell ref="J42:K43"/>
    <mergeCell ref="J51:K51"/>
    <mergeCell ref="J52:K52"/>
    <mergeCell ref="H59:I59"/>
    <mergeCell ref="A49:A50"/>
    <mergeCell ref="B49:B50"/>
    <mergeCell ref="C49:C50"/>
    <mergeCell ref="J49:K50"/>
    <mergeCell ref="C44:C46"/>
    <mergeCell ref="J44:K45"/>
    <mergeCell ref="A47:A48"/>
    <mergeCell ref="B47:B48"/>
    <mergeCell ref="C47:C48"/>
    <mergeCell ref="J47:K47"/>
    <mergeCell ref="J48:K48"/>
    <mergeCell ref="J46:K46"/>
    <mergeCell ref="B44:B46"/>
    <mergeCell ref="A44:A46"/>
    <mergeCell ref="A38:A39"/>
    <mergeCell ref="B38:B39"/>
    <mergeCell ref="C38:C39"/>
    <mergeCell ref="J38:K39"/>
    <mergeCell ref="A36:A37"/>
    <mergeCell ref="B36:B37"/>
    <mergeCell ref="C36:C37"/>
    <mergeCell ref="J36:K37"/>
    <mergeCell ref="A34:A35"/>
    <mergeCell ref="B34:B35"/>
    <mergeCell ref="C34:C35"/>
    <mergeCell ref="J34:K34"/>
    <mergeCell ref="J35:K35"/>
    <mergeCell ref="A32:A33"/>
    <mergeCell ref="B32:B33"/>
    <mergeCell ref="C32:C33"/>
    <mergeCell ref="J32:K32"/>
    <mergeCell ref="J33:K33"/>
    <mergeCell ref="A30:A31"/>
    <mergeCell ref="B30:B31"/>
    <mergeCell ref="C30:C31"/>
    <mergeCell ref="J30:K30"/>
    <mergeCell ref="J31:K31"/>
    <mergeCell ref="A26:A27"/>
    <mergeCell ref="B26:B27"/>
    <mergeCell ref="C26:C27"/>
    <mergeCell ref="J26:K26"/>
    <mergeCell ref="J27:K27"/>
    <mergeCell ref="A24:A25"/>
    <mergeCell ref="B24:B25"/>
    <mergeCell ref="C24:C25"/>
    <mergeCell ref="J24:K25"/>
    <mergeCell ref="A22:A23"/>
    <mergeCell ref="B22:B23"/>
    <mergeCell ref="C22:C23"/>
    <mergeCell ref="J22:K22"/>
    <mergeCell ref="J23:K23"/>
    <mergeCell ref="J19:K19"/>
    <mergeCell ref="A20:A21"/>
    <mergeCell ref="B20:B21"/>
    <mergeCell ref="C20:C21"/>
    <mergeCell ref="J20:K21"/>
    <mergeCell ref="A17:A18"/>
    <mergeCell ref="B17:B18"/>
    <mergeCell ref="C17:C18"/>
    <mergeCell ref="J17:K17"/>
    <mergeCell ref="J18:K18"/>
    <mergeCell ref="A15:A16"/>
    <mergeCell ref="B15:B16"/>
    <mergeCell ref="C15:C16"/>
    <mergeCell ref="J15:K15"/>
    <mergeCell ref="J16:K16"/>
    <mergeCell ref="A13:A14"/>
    <mergeCell ref="B13:B14"/>
    <mergeCell ref="C13:C14"/>
    <mergeCell ref="J8:K9"/>
    <mergeCell ref="J10:K10"/>
    <mergeCell ref="J11:K11"/>
    <mergeCell ref="J12:K12"/>
    <mergeCell ref="J13:K13"/>
    <mergeCell ref="J14:K14"/>
    <mergeCell ref="A6:I6"/>
    <mergeCell ref="C8:C11"/>
    <mergeCell ref="D8:E8"/>
    <mergeCell ref="H8:H9"/>
    <mergeCell ref="I8:I9"/>
    <mergeCell ref="J40:K41"/>
    <mergeCell ref="B40:B41"/>
    <mergeCell ref="A40:A41"/>
    <mergeCell ref="C40:C41"/>
  </mergeCells>
  <printOptions/>
  <pageMargins left="0.75" right="0.75" top="1" bottom="1" header="0.5" footer="0.5"/>
  <pageSetup horizontalDpi="600" verticalDpi="600" orientation="landscape" paperSize="9" scale="93" r:id="rId1"/>
  <rowBreaks count="2" manualBreakCount="2">
    <brk id="23" max="255" man="1"/>
    <brk id="4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 Czechowice-Dziedzice</dc:creator>
  <cp:keywords/>
  <dc:description/>
  <cp:lastModifiedBy>brm11</cp:lastModifiedBy>
  <cp:lastPrinted>2008-05-14T13:01:50Z</cp:lastPrinted>
  <dcterms:created xsi:type="dcterms:W3CDTF">2008-01-11T07:16:34Z</dcterms:created>
  <dcterms:modified xsi:type="dcterms:W3CDTF">2008-05-14T13:05:27Z</dcterms:modified>
  <cp:category/>
  <cp:version/>
  <cp:contentType/>
  <cp:contentStatus/>
</cp:coreProperties>
</file>